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pmathews\Box Sync\Manuscript\Data\"/>
    </mc:Choice>
  </mc:AlternateContent>
  <xr:revisionPtr revIDLastSave="0" documentId="13_ncr:1_{F7235F4E-7E66-4805-8735-CACF2240D3B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rain area measurements" sheetId="4" r:id="rId1"/>
    <sheet name="Cell number per length" sheetId="1" r:id="rId2"/>
    <sheet name="Cell diameter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4" i="4"/>
  <c r="G155" i="4"/>
  <c r="G156" i="4"/>
  <c r="G157" i="4"/>
  <c r="G158" i="4"/>
  <c r="G159" i="4"/>
  <c r="G160" i="4"/>
  <c r="G161" i="4"/>
  <c r="G162" i="4"/>
  <c r="G163" i="4"/>
  <c r="G164" i="4"/>
  <c r="G166" i="4"/>
  <c r="G167" i="4"/>
  <c r="G168" i="4"/>
  <c r="G169" i="4"/>
  <c r="G170" i="4"/>
  <c r="G171" i="4"/>
  <c r="G172" i="4"/>
  <c r="G173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J4" i="1" l="1"/>
  <c r="J5" i="1"/>
  <c r="J6" i="1"/>
  <c r="J7" i="1"/>
  <c r="J9" i="1"/>
  <c r="J10" i="1"/>
  <c r="J11" i="1"/>
  <c r="J12" i="1"/>
  <c r="J13" i="1"/>
  <c r="J16" i="1"/>
  <c r="J17" i="1"/>
  <c r="J18" i="1"/>
  <c r="J19" i="1"/>
  <c r="J20" i="1"/>
  <c r="J21" i="1"/>
  <c r="J23" i="1"/>
  <c r="J24" i="1"/>
  <c r="J25" i="1"/>
  <c r="J26" i="1"/>
  <c r="J27" i="1"/>
  <c r="J28" i="1"/>
  <c r="J3" i="1"/>
  <c r="P20" i="2" l="1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74" i="2" s="1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54" i="2" s="1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38" i="2" s="1"/>
  <c r="E322" i="2"/>
  <c r="E321" i="2"/>
  <c r="E320" i="2"/>
  <c r="E319" i="2"/>
  <c r="E318" i="2"/>
  <c r="E317" i="2"/>
  <c r="E316" i="2"/>
  <c r="E315" i="2"/>
  <c r="E314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312" i="2" s="1"/>
  <c r="E296" i="2"/>
  <c r="E295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93" i="2" s="1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74" i="2" s="1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55" i="2" s="1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34" i="2" s="1"/>
  <c r="E216" i="2"/>
  <c r="E215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213" i="2" s="1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96" i="2" s="1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77" i="2" s="1"/>
  <c r="E162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60" i="2" s="1"/>
  <c r="G128" i="2" l="1"/>
  <c r="G129" i="2"/>
  <c r="G130" i="2"/>
  <c r="G131" i="2"/>
  <c r="G132" i="2"/>
  <c r="G133" i="2"/>
  <c r="G134" i="2"/>
  <c r="G135" i="2"/>
  <c r="G136" i="2"/>
  <c r="G137" i="2"/>
  <c r="G138" i="2"/>
  <c r="G127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10" i="2"/>
  <c r="G95" i="2"/>
  <c r="G96" i="2"/>
  <c r="G97" i="2"/>
  <c r="G98" i="2"/>
  <c r="G99" i="2"/>
  <c r="G100" i="2"/>
  <c r="G101" i="2"/>
  <c r="G102" i="2"/>
  <c r="G103" i="2"/>
  <c r="G104" i="2"/>
  <c r="G105" i="2"/>
  <c r="G106" i="2"/>
  <c r="G94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76" i="2"/>
  <c r="G63" i="2"/>
  <c r="G64" i="2"/>
  <c r="G65" i="2"/>
  <c r="G66" i="2"/>
  <c r="G67" i="2"/>
  <c r="G68" i="2"/>
  <c r="G69" i="2"/>
  <c r="G70" i="2"/>
  <c r="G71" i="2"/>
  <c r="G72" i="2"/>
  <c r="G62" i="2"/>
  <c r="G49" i="2"/>
  <c r="G50" i="2"/>
  <c r="G51" i="2"/>
  <c r="G52" i="2"/>
  <c r="G53" i="2"/>
  <c r="G54" i="2"/>
  <c r="G55" i="2"/>
  <c r="G56" i="2"/>
  <c r="G57" i="2"/>
  <c r="G58" i="2"/>
  <c r="G48" i="2"/>
  <c r="G38" i="2"/>
  <c r="G39" i="2"/>
  <c r="G40" i="2"/>
  <c r="G41" i="2"/>
  <c r="G42" i="2"/>
  <c r="G43" i="2"/>
  <c r="G44" i="2"/>
  <c r="G37" i="2"/>
  <c r="G24" i="2"/>
  <c r="G25" i="2"/>
  <c r="G26" i="2"/>
  <c r="G27" i="2"/>
  <c r="G28" i="2"/>
  <c r="G29" i="2"/>
  <c r="G30" i="2"/>
  <c r="G31" i="2"/>
  <c r="G32" i="2"/>
  <c r="G33" i="2"/>
  <c r="G23" i="2"/>
  <c r="G14" i="2"/>
  <c r="G15" i="2"/>
  <c r="G16" i="2"/>
  <c r="G17" i="2"/>
  <c r="G18" i="2"/>
  <c r="G19" i="2"/>
  <c r="G13" i="2"/>
  <c r="G5" i="2"/>
  <c r="G6" i="2"/>
  <c r="G7" i="2"/>
  <c r="G8" i="2"/>
  <c r="G9" i="2"/>
  <c r="G4" i="2"/>
  <c r="G139" i="2" l="1"/>
  <c r="N11" i="2" s="1"/>
  <c r="G124" i="2"/>
  <c r="N15" i="2" s="1"/>
  <c r="G107" i="2"/>
  <c r="N14" i="2" s="1"/>
  <c r="G91" i="2"/>
  <c r="N13" i="2" s="1"/>
  <c r="G73" i="2"/>
  <c r="N12" i="2" s="1"/>
  <c r="G59" i="2"/>
  <c r="N9" i="2" s="1"/>
  <c r="G45" i="2"/>
  <c r="N7" i="2" s="1"/>
  <c r="G34" i="2"/>
  <c r="N8" i="2" s="1"/>
  <c r="G20" i="2"/>
  <c r="N6" i="2" s="1"/>
  <c r="G125" i="2"/>
  <c r="G10" i="2"/>
  <c r="N5" i="2" s="1"/>
  <c r="P11" i="2" l="1"/>
  <c r="L7" i="1"/>
  <c r="L9" i="1" l="1"/>
  <c r="L4" i="1" l="1"/>
  <c r="L5" i="1"/>
  <c r="L6" i="1"/>
  <c r="L10" i="1"/>
  <c r="L11" i="1"/>
  <c r="L12" i="1"/>
  <c r="L13" i="1"/>
  <c r="L3" i="1"/>
  <c r="L17" i="1"/>
  <c r="L20" i="1"/>
  <c r="L18" i="1"/>
  <c r="L21" i="1"/>
  <c r="L25" i="1"/>
  <c r="L26" i="1"/>
  <c r="L23" i="1"/>
  <c r="L19" i="1"/>
  <c r="L16" i="1"/>
  <c r="L27" i="1"/>
  <c r="L24" i="1"/>
  <c r="L28" i="1"/>
</calcChain>
</file>

<file path=xl/sharedStrings.xml><?xml version="1.0" encoding="utf-8"?>
<sst xmlns="http://schemas.openxmlformats.org/spreadsheetml/2006/main" count="953" uniqueCount="166">
  <si>
    <t>Feature Name</t>
  </si>
  <si>
    <t>Area Uncalibrated(pix^2)</t>
  </si>
  <si>
    <t>Percent Area (%)</t>
  </si>
  <si>
    <t>Diameter, Mean(pix)</t>
  </si>
  <si>
    <t>P1R1</t>
  </si>
  <si>
    <t>P1R2</t>
  </si>
  <si>
    <t>P1R4</t>
  </si>
  <si>
    <t>P1R5</t>
  </si>
  <si>
    <t>P1R6</t>
  </si>
  <si>
    <t>P1R7</t>
  </si>
  <si>
    <t>P1R8</t>
  </si>
  <si>
    <t>P1R9</t>
  </si>
  <si>
    <t>P1R10</t>
  </si>
  <si>
    <t>P1R13</t>
  </si>
  <si>
    <t>P1R14</t>
  </si>
  <si>
    <t>P1R15</t>
  </si>
  <si>
    <t>P1R17</t>
  </si>
  <si>
    <t>P1R19</t>
  </si>
  <si>
    <t>Mouse ID</t>
  </si>
  <si>
    <t>P1R3</t>
  </si>
  <si>
    <t>P1R18</t>
  </si>
  <si>
    <t>837R</t>
  </si>
  <si>
    <t>P1R12</t>
  </si>
  <si>
    <t>P1R16</t>
  </si>
  <si>
    <t>P1R21</t>
  </si>
  <si>
    <t>P1R24</t>
  </si>
  <si>
    <t>P1R28</t>
  </si>
  <si>
    <t>P1R30</t>
  </si>
  <si>
    <t>P1R22</t>
  </si>
  <si>
    <t>P1R29</t>
  </si>
  <si>
    <t>P1R39</t>
  </si>
  <si>
    <t>P1R42</t>
  </si>
  <si>
    <t>P1R43</t>
  </si>
  <si>
    <t>P1R54</t>
  </si>
  <si>
    <t>P1R11</t>
  </si>
  <si>
    <t>P1R23</t>
  </si>
  <si>
    <t>P1R25</t>
  </si>
  <si>
    <t>P1R27</t>
  </si>
  <si>
    <t>P1R31</t>
  </si>
  <si>
    <t>P1R32</t>
  </si>
  <si>
    <t>P1R33</t>
  </si>
  <si>
    <t>P1R35</t>
  </si>
  <si>
    <t>P1R47</t>
  </si>
  <si>
    <t>881R</t>
  </si>
  <si>
    <t>P2R4</t>
  </si>
  <si>
    <t>P2R10</t>
  </si>
  <si>
    <t>P2R11</t>
  </si>
  <si>
    <t>P2R15</t>
  </si>
  <si>
    <t>P2R18</t>
  </si>
  <si>
    <t>P2R20</t>
  </si>
  <si>
    <t>P2R23</t>
  </si>
  <si>
    <t>P2R39</t>
  </si>
  <si>
    <t>P2R43</t>
  </si>
  <si>
    <t>P2R49</t>
  </si>
  <si>
    <t>P2R50</t>
  </si>
  <si>
    <t>P2R55</t>
  </si>
  <si>
    <t>P2R58</t>
  </si>
  <si>
    <t>P2R62</t>
  </si>
  <si>
    <t>P2R65</t>
  </si>
  <si>
    <t>P2R71</t>
  </si>
  <si>
    <t>882R</t>
  </si>
  <si>
    <t>891R</t>
  </si>
  <si>
    <t>P1R20</t>
  </si>
  <si>
    <t>P1R38</t>
  </si>
  <si>
    <t>P1R40</t>
  </si>
  <si>
    <t>P1R50</t>
  </si>
  <si>
    <t>894R</t>
  </si>
  <si>
    <t>P1R55</t>
  </si>
  <si>
    <t>953R</t>
  </si>
  <si>
    <t>Genotype</t>
  </si>
  <si>
    <t>Summary</t>
  </si>
  <si>
    <t>Atm wt/wt; Aptx +/+</t>
  </si>
  <si>
    <t>Atm N/N; Aptx -/-</t>
  </si>
  <si>
    <t>Timepoint</t>
  </si>
  <si>
    <t>400d</t>
  </si>
  <si>
    <t>P2R2</t>
  </si>
  <si>
    <t>P2R3</t>
  </si>
  <si>
    <t>P2R5</t>
  </si>
  <si>
    <t>P2R6</t>
  </si>
  <si>
    <t>P2R8</t>
  </si>
  <si>
    <t>P2R9</t>
  </si>
  <si>
    <t>P2R12</t>
  </si>
  <si>
    <t>P2R22</t>
  </si>
  <si>
    <t>915R</t>
  </si>
  <si>
    <t>PL8</t>
  </si>
  <si>
    <t>Length (*0.3196) um</t>
  </si>
  <si>
    <t>P1R26</t>
  </si>
  <si>
    <t>956R</t>
  </si>
  <si>
    <t>PNs/100um</t>
  </si>
  <si>
    <t>Summary of PN diameters</t>
  </si>
  <si>
    <t>883R</t>
  </si>
  <si>
    <t>947R (2nd)</t>
  </si>
  <si>
    <t>P1R34</t>
  </si>
  <si>
    <t>average</t>
  </si>
  <si>
    <t>Cells with fully defined somatic bodies</t>
  </si>
  <si>
    <t>Mouse ID#</t>
  </si>
  <si>
    <t>Calb+ cells</t>
  </si>
  <si>
    <t>1032L</t>
  </si>
  <si>
    <t>P3</t>
  </si>
  <si>
    <t>P4</t>
  </si>
  <si>
    <t>P5</t>
  </si>
  <si>
    <t>P6</t>
  </si>
  <si>
    <t>P7</t>
  </si>
  <si>
    <t>P8</t>
  </si>
  <si>
    <t>P9</t>
  </si>
  <si>
    <t>PL10</t>
  </si>
  <si>
    <t>Length(pix)</t>
  </si>
  <si>
    <t>Area(pix^2)</t>
  </si>
  <si>
    <t>1035R</t>
  </si>
  <si>
    <t>1046R</t>
  </si>
  <si>
    <t>P2</t>
  </si>
  <si>
    <t>P10</t>
  </si>
  <si>
    <t>P11</t>
  </si>
  <si>
    <t>P12</t>
  </si>
  <si>
    <t>P13</t>
  </si>
  <si>
    <t>PL14</t>
  </si>
  <si>
    <t>1048R</t>
  </si>
  <si>
    <t>1066R</t>
  </si>
  <si>
    <t>PL4</t>
  </si>
  <si>
    <t>1070L</t>
  </si>
  <si>
    <t>1051R</t>
  </si>
  <si>
    <t>PL9</t>
  </si>
  <si>
    <t>1052L</t>
  </si>
  <si>
    <t>PL11</t>
  </si>
  <si>
    <t>1053R</t>
  </si>
  <si>
    <t>PL13</t>
  </si>
  <si>
    <t>1054L</t>
  </si>
  <si>
    <t>P14</t>
  </si>
  <si>
    <t>P15</t>
  </si>
  <si>
    <t>P16</t>
  </si>
  <si>
    <t>P18</t>
  </si>
  <si>
    <t>P19</t>
  </si>
  <si>
    <t>P20</t>
  </si>
  <si>
    <t>P21</t>
  </si>
  <si>
    <t>P23</t>
  </si>
  <si>
    <t>P26</t>
  </si>
  <si>
    <t>P27</t>
  </si>
  <si>
    <t>P28</t>
  </si>
  <si>
    <t>P29</t>
  </si>
  <si>
    <t>PL30</t>
  </si>
  <si>
    <t>1150L</t>
  </si>
  <si>
    <t>1160L</t>
  </si>
  <si>
    <t>PL15</t>
  </si>
  <si>
    <t>Timepoint (days)</t>
  </si>
  <si>
    <t>Diameter (uM)</t>
  </si>
  <si>
    <t>45 day</t>
  </si>
  <si>
    <t>400 day</t>
  </si>
  <si>
    <t xml:space="preserve"> Medial Sections, Lobule 8 dorsal area contour: Calbindin</t>
  </si>
  <si>
    <t>Length Uncalibrated (pixel)</t>
  </si>
  <si>
    <r>
      <t>Atm</t>
    </r>
    <r>
      <rPr>
        <vertAlign val="superscript"/>
        <sz val="11"/>
        <color theme="1"/>
        <rFont val="Calibri"/>
        <family val="2"/>
        <scheme val="minor"/>
      </rPr>
      <t>Wt/Wt</t>
    </r>
    <r>
      <rPr>
        <sz val="11"/>
        <color theme="1"/>
        <rFont val="Calibri"/>
        <family val="2"/>
        <scheme val="minor"/>
      </rPr>
      <t>; Aptx</t>
    </r>
    <r>
      <rPr>
        <vertAlign val="superscript"/>
        <sz val="11"/>
        <color theme="1"/>
        <rFont val="Calibri"/>
        <family val="2"/>
        <scheme val="minor"/>
      </rPr>
      <t>+/+</t>
    </r>
  </si>
  <si>
    <t>M</t>
  </si>
  <si>
    <t>F</t>
  </si>
  <si>
    <r>
      <t>Atm</t>
    </r>
    <r>
      <rPr>
        <vertAlign val="superscript"/>
        <sz val="11"/>
        <rFont val="Calibri"/>
        <family val="2"/>
        <scheme val="minor"/>
      </rPr>
      <t>Wt/Wt</t>
    </r>
    <r>
      <rPr>
        <sz val="11"/>
        <rFont val="Calibri"/>
        <family val="2"/>
        <scheme val="minor"/>
      </rPr>
      <t>; Aptx</t>
    </r>
    <r>
      <rPr>
        <vertAlign val="superscript"/>
        <sz val="11"/>
        <rFont val="Calibri"/>
        <family val="2"/>
        <scheme val="minor"/>
      </rPr>
      <t>-/-</t>
    </r>
  </si>
  <si>
    <r>
      <t>Atm</t>
    </r>
    <r>
      <rPr>
        <vertAlign val="superscript"/>
        <sz val="11"/>
        <color theme="1"/>
        <rFont val="Calibri"/>
        <family val="2"/>
        <scheme val="minor"/>
      </rPr>
      <t>N/N</t>
    </r>
    <r>
      <rPr>
        <sz val="11"/>
        <color theme="1"/>
        <rFont val="Calibri"/>
        <family val="2"/>
        <scheme val="minor"/>
      </rPr>
      <t>; Aptx</t>
    </r>
    <r>
      <rPr>
        <vertAlign val="superscript"/>
        <sz val="11"/>
        <color theme="1"/>
        <rFont val="Calibri"/>
        <family val="2"/>
        <scheme val="minor"/>
      </rPr>
      <t>+/+</t>
    </r>
  </si>
  <si>
    <r>
      <t>Atm</t>
    </r>
    <r>
      <rPr>
        <vertAlign val="superscript"/>
        <sz val="11"/>
        <color theme="1"/>
        <rFont val="Calibri"/>
        <family val="2"/>
        <scheme val="minor"/>
      </rPr>
      <t>N/N</t>
    </r>
    <r>
      <rPr>
        <sz val="11"/>
        <color theme="1"/>
        <rFont val="Calibri"/>
        <family val="2"/>
        <scheme val="minor"/>
      </rPr>
      <t>; Aptx</t>
    </r>
    <r>
      <rPr>
        <vertAlign val="superscript"/>
        <sz val="11"/>
        <color theme="1"/>
        <rFont val="Calibri"/>
        <family val="2"/>
        <scheme val="minor"/>
      </rPr>
      <t>-/-</t>
    </r>
  </si>
  <si>
    <t>BI</t>
  </si>
  <si>
    <r>
      <t>Atm</t>
    </r>
    <r>
      <rPr>
        <vertAlign val="superscript"/>
        <sz val="11"/>
        <color rgb="FF4472C4"/>
        <rFont val="Calibri"/>
        <family val="2"/>
        <scheme val="minor"/>
      </rPr>
      <t>Wt/Wt</t>
    </r>
    <r>
      <rPr>
        <sz val="11"/>
        <color rgb="FF4472C4"/>
        <rFont val="Calibri"/>
        <family val="2"/>
        <scheme val="minor"/>
      </rPr>
      <t>; Aptx</t>
    </r>
    <r>
      <rPr>
        <vertAlign val="superscript"/>
        <sz val="11"/>
        <color rgb="FF4472C4"/>
        <rFont val="Calibri"/>
        <family val="2"/>
        <scheme val="minor"/>
      </rPr>
      <t>-/-</t>
    </r>
  </si>
  <si>
    <r>
      <t>Atm</t>
    </r>
    <r>
      <rPr>
        <vertAlign val="superscript"/>
        <sz val="11"/>
        <color theme="1"/>
        <rFont val="Calibri"/>
        <family val="2"/>
        <scheme val="minor"/>
      </rPr>
      <t>N/Wt</t>
    </r>
    <r>
      <rPr>
        <sz val="11"/>
        <color theme="1"/>
        <rFont val="Calibri"/>
        <family val="2"/>
        <scheme val="minor"/>
      </rPr>
      <t>; Aptx</t>
    </r>
    <r>
      <rPr>
        <vertAlign val="superscript"/>
        <sz val="11"/>
        <color theme="1"/>
        <rFont val="Calibri"/>
        <family val="2"/>
        <scheme val="minor"/>
      </rPr>
      <t>-/-</t>
    </r>
  </si>
  <si>
    <r>
      <t>Atm</t>
    </r>
    <r>
      <rPr>
        <vertAlign val="superscript"/>
        <sz val="11"/>
        <color theme="1"/>
        <rFont val="Calibri"/>
        <family val="2"/>
        <scheme val="minor"/>
      </rPr>
      <t>N/Wt</t>
    </r>
    <r>
      <rPr>
        <sz val="11"/>
        <color theme="1"/>
        <rFont val="Calibri"/>
        <family val="2"/>
        <scheme val="minor"/>
      </rPr>
      <t>; Aptx</t>
    </r>
    <r>
      <rPr>
        <vertAlign val="superscript"/>
        <sz val="11"/>
        <color theme="1"/>
        <rFont val="Calibri"/>
        <family val="2"/>
        <scheme val="minor"/>
      </rPr>
      <t>+/+</t>
    </r>
  </si>
  <si>
    <t>Bad image</t>
  </si>
  <si>
    <t>Ratio</t>
  </si>
  <si>
    <t>Forebrain area mm^2</t>
  </si>
  <si>
    <t>Cerebellum area mm^2</t>
  </si>
  <si>
    <t>Age (d)</t>
  </si>
  <si>
    <t>Sex</t>
  </si>
  <si>
    <t>Animal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</si>
</sst>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FF6699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4472C4"/>
      <name val="Calibri"/>
      <family val="2"/>
      <scheme val="minor"/>
    </font>
    <font>
      <vertAlign val="superscript"/>
      <sz val="11"/>
      <color rgb="FF4472C4"/>
      <name val="Calibri"/>
      <family val="2"/>
      <scheme val="minor"/>
    </font>
    <font>
      <sz val="11"/>
      <color rgb="FF7030A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6E0B4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1" fillId="0" borderId="1" xfId="0" applyFont="1" applyBorder="1"/>
    <xf numFmtId="0" fontId="0" fillId="0" borderId="1" xfId="0" applyNumberFormat="1" applyBorder="1"/>
    <xf numFmtId="0" fontId="0" fillId="0" borderId="0" xfId="0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2" xfId="0" applyBorder="1"/>
    <xf numFmtId="0" fontId="0" fillId="0" borderId="0" xfId="0" applyFill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5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2" borderId="2" xfId="0" applyFill="1" applyBorder="1" applyAlignment="1">
      <alignment horizontal="center"/>
    </xf>
    <xf numFmtId="1" fontId="7" fillId="0" borderId="0" xfId="0" applyNumberFormat="1" applyFont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4" fillId="0" borderId="5" xfId="0" applyFont="1" applyBorder="1" applyAlignment="1">
      <alignment horizontal="center"/>
    </xf>
    <xf numFmtId="3" fontId="0" fillId="0" borderId="0" xfId="0" applyNumberFormat="1"/>
    <xf numFmtId="0" fontId="10" fillId="3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0" borderId="0" xfId="0" applyFont="1"/>
    <xf numFmtId="0" fontId="0" fillId="7" borderId="1" xfId="0" applyFill="1" applyBorder="1" applyAlignment="1">
      <alignment horizontal="center"/>
    </xf>
    <xf numFmtId="164" fontId="0" fillId="0" borderId="0" xfId="0" applyNumberFormat="1"/>
    <xf numFmtId="1" fontId="12" fillId="0" borderId="0" xfId="0" applyNumberFormat="1" applyFont="1" applyAlignment="1">
      <alignment horizontal="center" vertical="top"/>
    </xf>
    <xf numFmtId="0" fontId="0" fillId="8" borderId="1" xfId="0" applyFill="1" applyBorder="1" applyAlignment="1">
      <alignment horizontal="center"/>
    </xf>
    <xf numFmtId="0" fontId="1" fillId="9" borderId="3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wrapText="1"/>
    </xf>
  </cellXfs>
  <cellStyles count="1">
    <cellStyle name="Normal" xfId="0" builtinId="0"/>
  </cellStyles>
  <dxfs count="1105"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i.edu\campus\Neurology-Mathews-LAB\Mouse%20Record%202.0%20v2002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Animals (Genotypes)"/>
      <sheetName val="All Animals (DOBs)"/>
      <sheetName val="UCLA B. Core"/>
      <sheetName val="Group Numbers"/>
      <sheetName val="UCLA B. Core Dates"/>
      <sheetName val="Subset of mice"/>
      <sheetName val="UCLA B. Core Groupings"/>
      <sheetName val="LA BioMed Ephys.-Hist"/>
      <sheetName val="LA B. Dates"/>
      <sheetName val="Cage Costs"/>
      <sheetName val="Immune Pilot"/>
      <sheetName val="Acute Injections"/>
      <sheetName val="Overall Breeders"/>
      <sheetName val="MEF Breed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D7BED-B7C4-430D-BEFE-7283B1BF0DAA}">
  <dimension ref="A1:L226"/>
  <sheetViews>
    <sheetView tabSelected="1" zoomScaleNormal="100" workbookViewId="0">
      <selection activeCell="E174" sqref="E174"/>
    </sheetView>
  </sheetViews>
  <sheetFormatPr defaultRowHeight="14.4" x14ac:dyDescent="0.3"/>
  <cols>
    <col min="1" max="1" width="12.109375" bestFit="1" customWidth="1"/>
    <col min="2" max="2" width="6" style="13" bestFit="1" customWidth="1"/>
    <col min="3" max="3" width="19.88671875" style="12" customWidth="1"/>
    <col min="4" max="4" width="10" bestFit="1" customWidth="1"/>
    <col min="5" max="5" width="13.33203125" customWidth="1"/>
    <col min="6" max="6" width="12.44140625" customWidth="1"/>
    <col min="11" max="11" width="14.88671875" bestFit="1" customWidth="1"/>
  </cols>
  <sheetData>
    <row r="1" spans="1:11" ht="28.8" x14ac:dyDescent="0.3">
      <c r="A1" s="42" t="s">
        <v>165</v>
      </c>
      <c r="B1" s="41" t="s">
        <v>164</v>
      </c>
      <c r="C1" s="41" t="s">
        <v>69</v>
      </c>
      <c r="D1" s="42" t="s">
        <v>163</v>
      </c>
      <c r="E1" s="41" t="s">
        <v>162</v>
      </c>
      <c r="F1" s="41" t="s">
        <v>161</v>
      </c>
      <c r="G1" s="40" t="s">
        <v>160</v>
      </c>
    </row>
    <row r="2" spans="1:11" ht="16.2" x14ac:dyDescent="0.3">
      <c r="A2">
        <v>753</v>
      </c>
      <c r="B2" s="23" t="s">
        <v>151</v>
      </c>
      <c r="C2" s="14" t="s">
        <v>154</v>
      </c>
      <c r="D2" s="21">
        <v>460</v>
      </c>
      <c r="E2">
        <v>18.798999999999999</v>
      </c>
      <c r="F2">
        <v>69.462999999999994</v>
      </c>
      <c r="G2">
        <f>E2/F2</f>
        <v>0.27063328678577087</v>
      </c>
    </row>
    <row r="3" spans="1:11" ht="16.2" x14ac:dyDescent="0.3">
      <c r="A3">
        <v>655</v>
      </c>
      <c r="B3" s="23" t="s">
        <v>151</v>
      </c>
      <c r="C3" s="12" t="s">
        <v>154</v>
      </c>
      <c r="D3" s="21">
        <v>473</v>
      </c>
      <c r="E3">
        <v>16.838999999999999</v>
      </c>
      <c r="F3">
        <v>80.41</v>
      </c>
      <c r="G3">
        <f>E3/F3</f>
        <v>0.20941425195871161</v>
      </c>
    </row>
    <row r="4" spans="1:11" ht="16.2" x14ac:dyDescent="0.3">
      <c r="A4">
        <v>695</v>
      </c>
      <c r="B4" s="23" t="s">
        <v>151</v>
      </c>
      <c r="C4" s="12" t="s">
        <v>154</v>
      </c>
      <c r="D4" s="21">
        <v>465</v>
      </c>
      <c r="E4">
        <v>18.684000000000001</v>
      </c>
      <c r="F4">
        <v>73.936999999999998</v>
      </c>
      <c r="G4">
        <f>E4/F4</f>
        <v>0.25270162435587057</v>
      </c>
      <c r="J4" t="s">
        <v>155</v>
      </c>
      <c r="K4" t="s">
        <v>159</v>
      </c>
    </row>
    <row r="5" spans="1:11" ht="16.2" x14ac:dyDescent="0.3">
      <c r="A5">
        <v>698</v>
      </c>
      <c r="B5" s="23" t="s">
        <v>151</v>
      </c>
      <c r="C5" s="12" t="s">
        <v>154</v>
      </c>
      <c r="D5" s="21">
        <v>465</v>
      </c>
      <c r="E5">
        <v>17.559999999999999</v>
      </c>
      <c r="F5">
        <v>73.123999999999995</v>
      </c>
      <c r="G5">
        <f>E5/F5</f>
        <v>0.24014003610305781</v>
      </c>
    </row>
    <row r="6" spans="1:11" ht="16.2" x14ac:dyDescent="0.3">
      <c r="A6">
        <v>708</v>
      </c>
      <c r="B6" s="23" t="s">
        <v>151</v>
      </c>
      <c r="C6" s="12" t="s">
        <v>154</v>
      </c>
      <c r="D6" s="21">
        <v>472</v>
      </c>
      <c r="E6">
        <v>20.995999999999999</v>
      </c>
      <c r="F6">
        <v>75.760000000000005</v>
      </c>
      <c r="G6">
        <f>E6/F6</f>
        <v>0.27713833157338963</v>
      </c>
    </row>
    <row r="7" spans="1:11" ht="16.2" x14ac:dyDescent="0.3">
      <c r="A7">
        <v>654</v>
      </c>
      <c r="B7" s="23" t="s">
        <v>151</v>
      </c>
      <c r="C7" s="12" t="s">
        <v>154</v>
      </c>
      <c r="D7" s="21">
        <v>473</v>
      </c>
      <c r="E7">
        <v>19.789000000000001</v>
      </c>
      <c r="F7">
        <v>73.596000000000004</v>
      </c>
      <c r="G7">
        <f>E7/F7</f>
        <v>0.26888689602695798</v>
      </c>
    </row>
    <row r="8" spans="1:11" ht="16.2" x14ac:dyDescent="0.3">
      <c r="A8">
        <v>731</v>
      </c>
      <c r="B8" s="16" t="s">
        <v>150</v>
      </c>
      <c r="C8" s="12" t="s">
        <v>154</v>
      </c>
      <c r="D8" s="21">
        <v>462</v>
      </c>
      <c r="E8">
        <v>18.629000000000001</v>
      </c>
      <c r="F8">
        <v>70.706999999999994</v>
      </c>
      <c r="G8">
        <f>E8/F8</f>
        <v>0.26346754918183496</v>
      </c>
    </row>
    <row r="9" spans="1:11" ht="16.2" x14ac:dyDescent="0.3">
      <c r="A9">
        <v>689</v>
      </c>
      <c r="B9" s="16" t="s">
        <v>150</v>
      </c>
      <c r="C9" s="12" t="s">
        <v>154</v>
      </c>
      <c r="D9" s="13">
        <v>462</v>
      </c>
      <c r="E9">
        <v>21.774000000000001</v>
      </c>
      <c r="F9">
        <v>70.206999999999994</v>
      </c>
      <c r="G9">
        <f>E9/F9</f>
        <v>0.31014001452846585</v>
      </c>
    </row>
    <row r="10" spans="1:11" ht="16.2" x14ac:dyDescent="0.3">
      <c r="A10">
        <v>699</v>
      </c>
      <c r="B10" s="16" t="s">
        <v>150</v>
      </c>
      <c r="C10" s="12" t="s">
        <v>154</v>
      </c>
      <c r="D10" s="21">
        <v>465</v>
      </c>
      <c r="E10">
        <v>17.058</v>
      </c>
      <c r="F10">
        <v>74.155000000000001</v>
      </c>
      <c r="G10">
        <f>E10/F10</f>
        <v>0.23003169037826174</v>
      </c>
    </row>
    <row r="11" spans="1:11" ht="16.2" x14ac:dyDescent="0.3">
      <c r="A11">
        <v>666</v>
      </c>
      <c r="B11" s="16" t="s">
        <v>150</v>
      </c>
      <c r="C11" s="12" t="s">
        <v>154</v>
      </c>
      <c r="D11" s="21">
        <v>471</v>
      </c>
      <c r="E11">
        <v>20.684000000000001</v>
      </c>
      <c r="F11">
        <v>79.156999999999996</v>
      </c>
      <c r="G11">
        <f>E11/F11</f>
        <v>0.26130348547822685</v>
      </c>
    </row>
    <row r="12" spans="1:11" ht="16.2" x14ac:dyDescent="0.3">
      <c r="A12">
        <v>977</v>
      </c>
      <c r="B12" s="23" t="s">
        <v>151</v>
      </c>
      <c r="C12" s="25" t="s">
        <v>153</v>
      </c>
      <c r="D12" s="21">
        <v>459</v>
      </c>
      <c r="E12">
        <v>21.472000000000001</v>
      </c>
      <c r="F12">
        <v>77.521000000000001</v>
      </c>
      <c r="G12">
        <f>E12/F12</f>
        <v>0.27698301105506895</v>
      </c>
    </row>
    <row r="13" spans="1:11" ht="16.2" x14ac:dyDescent="0.3">
      <c r="A13">
        <v>1074</v>
      </c>
      <c r="B13" s="23" t="s">
        <v>151</v>
      </c>
      <c r="C13" s="25" t="s">
        <v>153</v>
      </c>
      <c r="D13" s="21">
        <v>543</v>
      </c>
      <c r="E13">
        <v>26.303000000000001</v>
      </c>
      <c r="F13">
        <v>73.632999999999996</v>
      </c>
      <c r="G13">
        <f>E13/F13</f>
        <v>0.35721755191286519</v>
      </c>
    </row>
    <row r="14" spans="1:11" ht="16.2" x14ac:dyDescent="0.3">
      <c r="A14">
        <v>1096</v>
      </c>
      <c r="B14" s="23" t="s">
        <v>151</v>
      </c>
      <c r="C14" s="25" t="s">
        <v>153</v>
      </c>
      <c r="D14" s="21">
        <v>542</v>
      </c>
      <c r="E14">
        <v>21.34</v>
      </c>
      <c r="F14">
        <v>76.63</v>
      </c>
      <c r="G14">
        <f>E14/F14</f>
        <v>0.27848101265822789</v>
      </c>
    </row>
    <row r="15" spans="1:11" ht="16.2" x14ac:dyDescent="0.3">
      <c r="A15">
        <v>981</v>
      </c>
      <c r="B15" s="16" t="s">
        <v>150</v>
      </c>
      <c r="C15" s="25" t="s">
        <v>153</v>
      </c>
      <c r="D15" s="21">
        <v>459</v>
      </c>
      <c r="E15">
        <v>25.859000000000002</v>
      </c>
      <c r="F15">
        <v>72.168000000000006</v>
      </c>
      <c r="G15">
        <f>E15/F15</f>
        <v>0.35831670546502603</v>
      </c>
    </row>
    <row r="16" spans="1:11" ht="16.2" x14ac:dyDescent="0.3">
      <c r="A16">
        <v>721</v>
      </c>
      <c r="B16" s="16" t="s">
        <v>150</v>
      </c>
      <c r="C16" s="25" t="s">
        <v>153</v>
      </c>
      <c r="D16" s="21">
        <v>468</v>
      </c>
      <c r="E16">
        <v>24.640999999999998</v>
      </c>
      <c r="F16">
        <v>72.087000000000003</v>
      </c>
      <c r="G16">
        <f>E16/F16</f>
        <v>0.3418230748956122</v>
      </c>
    </row>
    <row r="17" spans="1:7" ht="16.2" x14ac:dyDescent="0.3">
      <c r="A17">
        <v>902</v>
      </c>
      <c r="B17" s="16" t="s">
        <v>150</v>
      </c>
      <c r="C17" s="25" t="s">
        <v>153</v>
      </c>
      <c r="D17" s="21">
        <v>478</v>
      </c>
      <c r="E17">
        <v>27.308</v>
      </c>
      <c r="F17">
        <v>66.084999999999994</v>
      </c>
      <c r="G17">
        <f>E17/F17</f>
        <v>0.41322539154119697</v>
      </c>
    </row>
    <row r="18" spans="1:7" ht="16.2" x14ac:dyDescent="0.3">
      <c r="A18">
        <v>1248</v>
      </c>
      <c r="B18" s="16" t="s">
        <v>150</v>
      </c>
      <c r="C18" s="25" t="s">
        <v>153</v>
      </c>
      <c r="D18" s="13">
        <v>500</v>
      </c>
      <c r="E18">
        <v>23.803000000000001</v>
      </c>
      <c r="F18">
        <v>70.132999999999996</v>
      </c>
      <c r="G18">
        <f>E18/F18</f>
        <v>0.33939800094106914</v>
      </c>
    </row>
    <row r="19" spans="1:7" ht="16.2" x14ac:dyDescent="0.3">
      <c r="A19">
        <v>1250</v>
      </c>
      <c r="B19" s="16" t="s">
        <v>150</v>
      </c>
      <c r="C19" s="25" t="s">
        <v>153</v>
      </c>
      <c r="D19" s="13">
        <v>500</v>
      </c>
      <c r="E19">
        <v>22.776</v>
      </c>
      <c r="F19">
        <v>71.203999999999994</v>
      </c>
      <c r="G19">
        <f>E19/F19</f>
        <v>0.31986967024324481</v>
      </c>
    </row>
    <row r="20" spans="1:7" ht="16.2" x14ac:dyDescent="0.3">
      <c r="A20">
        <v>1015</v>
      </c>
      <c r="B20" s="16" t="s">
        <v>150</v>
      </c>
      <c r="C20" s="25" t="s">
        <v>153</v>
      </c>
      <c r="D20" s="13">
        <v>555</v>
      </c>
      <c r="E20">
        <v>25.271000000000001</v>
      </c>
      <c r="F20">
        <v>72.864000000000004</v>
      </c>
      <c r="G20">
        <f>E20/F20</f>
        <v>0.3468242204655248</v>
      </c>
    </row>
    <row r="21" spans="1:7" ht="16.2" x14ac:dyDescent="0.3">
      <c r="A21">
        <v>1017</v>
      </c>
      <c r="B21" s="16" t="s">
        <v>150</v>
      </c>
      <c r="C21" s="25" t="s">
        <v>153</v>
      </c>
      <c r="D21" s="13">
        <v>555</v>
      </c>
      <c r="E21">
        <v>22.562999999999999</v>
      </c>
      <c r="F21">
        <v>74.760999999999996</v>
      </c>
      <c r="G21">
        <f>E21/F21</f>
        <v>0.30180174154973849</v>
      </c>
    </row>
    <row r="22" spans="1:7" ht="16.2" x14ac:dyDescent="0.3">
      <c r="A22">
        <v>591</v>
      </c>
      <c r="B22" s="16" t="s">
        <v>150</v>
      </c>
      <c r="C22" s="34" t="s">
        <v>157</v>
      </c>
      <c r="D22" s="13">
        <v>466</v>
      </c>
      <c r="E22">
        <v>23.58</v>
      </c>
      <c r="F22">
        <v>77.989999999999995</v>
      </c>
      <c r="G22">
        <f>E22/F22</f>
        <v>0.3023464546736761</v>
      </c>
    </row>
    <row r="23" spans="1:7" ht="16.2" x14ac:dyDescent="0.3">
      <c r="A23">
        <v>703</v>
      </c>
      <c r="B23" s="16" t="s">
        <v>150</v>
      </c>
      <c r="C23" s="34" t="s">
        <v>157</v>
      </c>
      <c r="D23" s="21">
        <v>463</v>
      </c>
      <c r="E23">
        <v>25.37</v>
      </c>
      <c r="F23">
        <v>80.260999999999996</v>
      </c>
      <c r="G23">
        <f>E23/F23</f>
        <v>0.31609374415967906</v>
      </c>
    </row>
    <row r="24" spans="1:7" ht="16.2" x14ac:dyDescent="0.3">
      <c r="A24">
        <v>569</v>
      </c>
      <c r="B24" s="16" t="s">
        <v>150</v>
      </c>
      <c r="C24" s="34" t="s">
        <v>157</v>
      </c>
      <c r="D24" s="13">
        <v>465</v>
      </c>
      <c r="E24">
        <v>20.861999999999998</v>
      </c>
      <c r="F24">
        <v>64.885000000000005</v>
      </c>
      <c r="G24">
        <f>E24/F24</f>
        <v>0.32152269399707167</v>
      </c>
    </row>
    <row r="25" spans="1:7" ht="16.2" x14ac:dyDescent="0.3">
      <c r="A25">
        <v>567</v>
      </c>
      <c r="B25" s="16" t="s">
        <v>150</v>
      </c>
      <c r="C25" s="34" t="s">
        <v>157</v>
      </c>
      <c r="D25" s="13">
        <v>465</v>
      </c>
      <c r="E25">
        <v>21.606999999999999</v>
      </c>
      <c r="F25">
        <v>66.578999999999994</v>
      </c>
      <c r="G25">
        <f>E25/F25</f>
        <v>0.32453175926343142</v>
      </c>
    </row>
    <row r="26" spans="1:7" ht="16.2" x14ac:dyDescent="0.3">
      <c r="A26">
        <v>593</v>
      </c>
      <c r="B26" s="16" t="s">
        <v>150</v>
      </c>
      <c r="C26" s="34" t="s">
        <v>157</v>
      </c>
      <c r="D26" s="13">
        <v>466</v>
      </c>
      <c r="E26">
        <v>25.92</v>
      </c>
      <c r="F26">
        <v>75.058000000000007</v>
      </c>
      <c r="G26">
        <f>E26/F26</f>
        <v>0.34533294252444774</v>
      </c>
    </row>
    <row r="27" spans="1:7" ht="16.2" x14ac:dyDescent="0.3">
      <c r="A27">
        <v>553</v>
      </c>
      <c r="B27" s="16" t="s">
        <v>150</v>
      </c>
      <c r="C27" s="34" t="s">
        <v>157</v>
      </c>
      <c r="D27" s="13">
        <v>469</v>
      </c>
      <c r="E27">
        <v>22.53</v>
      </c>
      <c r="F27">
        <v>65.039000000000001</v>
      </c>
      <c r="G27">
        <f>E27/F27</f>
        <v>0.34640754009132985</v>
      </c>
    </row>
    <row r="28" spans="1:7" ht="16.2" x14ac:dyDescent="0.3">
      <c r="A28">
        <v>978</v>
      </c>
      <c r="B28" s="23" t="s">
        <v>151</v>
      </c>
      <c r="C28" s="39" t="s">
        <v>158</v>
      </c>
      <c r="D28" s="21">
        <v>459</v>
      </c>
      <c r="E28">
        <v>27.463999999999999</v>
      </c>
      <c r="F28">
        <v>74.81</v>
      </c>
      <c r="G28">
        <f>E28/F28</f>
        <v>0.36711669562892657</v>
      </c>
    </row>
    <row r="29" spans="1:7" ht="16.2" x14ac:dyDescent="0.3">
      <c r="A29">
        <v>980</v>
      </c>
      <c r="B29" s="23" t="s">
        <v>151</v>
      </c>
      <c r="C29" s="39" t="s">
        <v>158</v>
      </c>
      <c r="D29" s="21">
        <v>459</v>
      </c>
      <c r="E29">
        <v>26.183</v>
      </c>
      <c r="F29">
        <v>79.683000000000007</v>
      </c>
      <c r="G29">
        <f>E29/F29</f>
        <v>0.32858953603654478</v>
      </c>
    </row>
    <row r="30" spans="1:7" ht="16.2" x14ac:dyDescent="0.3">
      <c r="A30">
        <v>719</v>
      </c>
      <c r="B30" s="23" t="s">
        <v>151</v>
      </c>
      <c r="C30" s="39" t="s">
        <v>158</v>
      </c>
      <c r="D30" s="21">
        <v>461</v>
      </c>
      <c r="E30">
        <v>23.324000000000002</v>
      </c>
      <c r="F30">
        <v>75.418999999999997</v>
      </c>
      <c r="G30">
        <f>E30/F30</f>
        <v>0.30925894005489335</v>
      </c>
    </row>
    <row r="31" spans="1:7" ht="16.2" x14ac:dyDescent="0.3">
      <c r="A31">
        <v>865</v>
      </c>
      <c r="B31" s="23" t="s">
        <v>151</v>
      </c>
      <c r="C31" s="39" t="s">
        <v>158</v>
      </c>
      <c r="D31" s="21">
        <v>591</v>
      </c>
      <c r="E31">
        <v>25.876999999999999</v>
      </c>
      <c r="F31">
        <v>71.337000000000003</v>
      </c>
      <c r="G31">
        <f>E31/F31</f>
        <v>0.36274303657288642</v>
      </c>
    </row>
    <row r="32" spans="1:7" ht="16.2" x14ac:dyDescent="0.3">
      <c r="A32">
        <v>682</v>
      </c>
      <c r="B32" s="16" t="s">
        <v>150</v>
      </c>
      <c r="C32" s="39" t="s">
        <v>158</v>
      </c>
      <c r="D32" s="13">
        <v>466</v>
      </c>
      <c r="E32">
        <v>25.716000000000001</v>
      </c>
      <c r="F32">
        <v>80.534000000000006</v>
      </c>
      <c r="G32">
        <f>E32/F32</f>
        <v>0.31931854868751086</v>
      </c>
    </row>
    <row r="33" spans="1:7" ht="16.2" x14ac:dyDescent="0.3">
      <c r="A33">
        <v>755</v>
      </c>
      <c r="B33" s="23" t="s">
        <v>151</v>
      </c>
      <c r="C33" s="33" t="s">
        <v>156</v>
      </c>
      <c r="D33" s="21">
        <v>460</v>
      </c>
      <c r="E33">
        <v>26.317</v>
      </c>
      <c r="F33">
        <v>77.971000000000004</v>
      </c>
      <c r="G33">
        <f>E33/F33</f>
        <v>0.33752292519013477</v>
      </c>
    </row>
    <row r="34" spans="1:7" ht="16.2" x14ac:dyDescent="0.3">
      <c r="A34">
        <v>764</v>
      </c>
      <c r="B34" s="23" t="s">
        <v>151</v>
      </c>
      <c r="C34" s="33" t="s">
        <v>156</v>
      </c>
      <c r="D34" s="21">
        <v>458</v>
      </c>
      <c r="E34">
        <v>22.808</v>
      </c>
      <c r="F34">
        <v>81.006</v>
      </c>
      <c r="G34">
        <f>E34/F34</f>
        <v>0.28155939066242008</v>
      </c>
    </row>
    <row r="35" spans="1:7" ht="16.2" x14ac:dyDescent="0.3">
      <c r="A35">
        <v>696</v>
      </c>
      <c r="B35" s="23" t="s">
        <v>151</v>
      </c>
      <c r="C35" s="33" t="s">
        <v>156</v>
      </c>
      <c r="D35" s="21">
        <v>465</v>
      </c>
      <c r="E35">
        <v>22.135000000000002</v>
      </c>
      <c r="F35">
        <v>72.600999999999999</v>
      </c>
      <c r="G35">
        <f>E35/F35</f>
        <v>0.30488560763625849</v>
      </c>
    </row>
    <row r="36" spans="1:7" ht="16.2" x14ac:dyDescent="0.3">
      <c r="A36">
        <v>697</v>
      </c>
      <c r="B36" s="23" t="s">
        <v>151</v>
      </c>
      <c r="C36" s="33" t="s">
        <v>156</v>
      </c>
      <c r="D36" s="21">
        <v>465</v>
      </c>
      <c r="E36">
        <v>20.835999999999999</v>
      </c>
      <c r="F36">
        <v>79.688000000000002</v>
      </c>
      <c r="G36">
        <f>E36/F36</f>
        <v>0.26146973195462303</v>
      </c>
    </row>
    <row r="37" spans="1:7" ht="16.2" x14ac:dyDescent="0.3">
      <c r="A37">
        <v>625</v>
      </c>
      <c r="B37" s="23" t="s">
        <v>151</v>
      </c>
      <c r="C37" s="33" t="s">
        <v>156</v>
      </c>
      <c r="D37" s="13">
        <v>464</v>
      </c>
      <c r="E37">
        <v>21.777999999999999</v>
      </c>
      <c r="F37">
        <v>62.014000000000003</v>
      </c>
      <c r="G37">
        <f>E37/F37</f>
        <v>0.35117876608507753</v>
      </c>
    </row>
    <row r="38" spans="1:7" ht="16.2" x14ac:dyDescent="0.3">
      <c r="A38">
        <v>586</v>
      </c>
      <c r="B38" s="23" t="s">
        <v>151</v>
      </c>
      <c r="C38" s="33" t="s">
        <v>156</v>
      </c>
      <c r="D38" s="13">
        <v>466</v>
      </c>
      <c r="E38">
        <v>23.114999999999998</v>
      </c>
      <c r="F38">
        <v>75.551000000000002</v>
      </c>
      <c r="G38">
        <f>E38/F38</f>
        <v>0.30595227065161279</v>
      </c>
    </row>
    <row r="39" spans="1:7" ht="16.2" x14ac:dyDescent="0.3">
      <c r="A39">
        <v>706</v>
      </c>
      <c r="B39" s="23" t="s">
        <v>151</v>
      </c>
      <c r="C39" s="33" t="s">
        <v>156</v>
      </c>
      <c r="D39" s="21">
        <v>472</v>
      </c>
      <c r="E39">
        <v>21.515999999999998</v>
      </c>
      <c r="F39">
        <v>81.683000000000007</v>
      </c>
      <c r="G39">
        <f>E39/F39</f>
        <v>0.26340854278123965</v>
      </c>
    </row>
    <row r="40" spans="1:7" ht="16.2" x14ac:dyDescent="0.3">
      <c r="A40">
        <v>550</v>
      </c>
      <c r="B40" s="16" t="s">
        <v>150</v>
      </c>
      <c r="C40" s="33" t="s">
        <v>156</v>
      </c>
      <c r="D40" s="13">
        <v>463</v>
      </c>
      <c r="E40">
        <v>25.501000000000001</v>
      </c>
      <c r="F40">
        <v>61.052999999999997</v>
      </c>
      <c r="G40">
        <f>E40/F40</f>
        <v>0.41768627258283791</v>
      </c>
    </row>
    <row r="41" spans="1:7" ht="16.2" x14ac:dyDescent="0.3">
      <c r="A41">
        <v>566</v>
      </c>
      <c r="B41" s="16" t="s">
        <v>150</v>
      </c>
      <c r="C41" s="33" t="s">
        <v>156</v>
      </c>
      <c r="D41" s="13">
        <v>465</v>
      </c>
      <c r="E41">
        <v>20.106000000000002</v>
      </c>
      <c r="F41">
        <v>63.661999999999999</v>
      </c>
      <c r="G41">
        <f>E41/F41</f>
        <v>0.31582419653796617</v>
      </c>
    </row>
    <row r="42" spans="1:7" ht="16.2" x14ac:dyDescent="0.3">
      <c r="A42">
        <v>570</v>
      </c>
      <c r="B42" s="16" t="s">
        <v>150</v>
      </c>
      <c r="C42" s="33" t="s">
        <v>156</v>
      </c>
      <c r="D42" s="13">
        <v>465</v>
      </c>
      <c r="E42">
        <v>20.908000000000001</v>
      </c>
      <c r="F42">
        <v>65.245999999999995</v>
      </c>
      <c r="G42">
        <f>E42/F42</f>
        <v>0.32044876314256815</v>
      </c>
    </row>
    <row r="43" spans="1:7" ht="16.2" x14ac:dyDescent="0.3">
      <c r="A43">
        <v>668</v>
      </c>
      <c r="B43" s="16" t="s">
        <v>150</v>
      </c>
      <c r="C43" s="33" t="s">
        <v>156</v>
      </c>
      <c r="D43" s="21">
        <v>471</v>
      </c>
      <c r="E43">
        <v>25.475999999999999</v>
      </c>
      <c r="F43">
        <v>79.379000000000005</v>
      </c>
      <c r="G43">
        <f>E43/F43</f>
        <v>0.32094130689477063</v>
      </c>
    </row>
    <row r="44" spans="1:7" ht="16.2" x14ac:dyDescent="0.3">
      <c r="A44">
        <v>669</v>
      </c>
      <c r="B44" s="16" t="s">
        <v>150</v>
      </c>
      <c r="C44" s="33" t="s">
        <v>156</v>
      </c>
      <c r="D44" s="21">
        <v>471</v>
      </c>
      <c r="E44">
        <v>21.4</v>
      </c>
      <c r="F44">
        <v>83.411000000000001</v>
      </c>
      <c r="G44">
        <f>E44/F44</f>
        <v>0.25656088525494236</v>
      </c>
    </row>
    <row r="45" spans="1:7" ht="16.2" x14ac:dyDescent="0.3">
      <c r="A45">
        <v>648</v>
      </c>
      <c r="B45" s="23" t="s">
        <v>151</v>
      </c>
      <c r="C45" s="33" t="s">
        <v>156</v>
      </c>
      <c r="D45" s="13">
        <v>456</v>
      </c>
      <c r="E45" t="s">
        <v>155</v>
      </c>
    </row>
    <row r="46" spans="1:7" ht="16.2" x14ac:dyDescent="0.3">
      <c r="A46">
        <v>661</v>
      </c>
      <c r="B46" s="16" t="s">
        <v>150</v>
      </c>
      <c r="C46" s="33" t="s">
        <v>156</v>
      </c>
      <c r="D46" s="21">
        <v>472</v>
      </c>
      <c r="E46" t="s">
        <v>155</v>
      </c>
    </row>
    <row r="47" spans="1:7" ht="16.2" x14ac:dyDescent="0.3">
      <c r="A47">
        <v>663</v>
      </c>
      <c r="B47" s="16" t="s">
        <v>150</v>
      </c>
      <c r="C47" s="33" t="s">
        <v>156</v>
      </c>
      <c r="D47" s="21">
        <v>472</v>
      </c>
      <c r="E47" t="s">
        <v>155</v>
      </c>
      <c r="G47" t="e">
        <f>E47/F47</f>
        <v>#VALUE!</v>
      </c>
    </row>
    <row r="48" spans="1:7" ht="16.2" x14ac:dyDescent="0.3">
      <c r="A48">
        <v>821</v>
      </c>
      <c r="B48" s="23" t="s">
        <v>151</v>
      </c>
      <c r="C48" s="22" t="s">
        <v>149</v>
      </c>
      <c r="D48" s="38">
        <v>431</v>
      </c>
      <c r="E48">
        <v>23.061</v>
      </c>
      <c r="F48">
        <v>80.832999999999998</v>
      </c>
      <c r="G48">
        <f>E48/F48</f>
        <v>0.28529189811092004</v>
      </c>
    </row>
    <row r="49" spans="1:7" ht="16.2" x14ac:dyDescent="0.3">
      <c r="A49">
        <v>628</v>
      </c>
      <c r="B49" s="23" t="s">
        <v>151</v>
      </c>
      <c r="C49" s="22" t="s">
        <v>149</v>
      </c>
      <c r="D49" s="13">
        <v>459</v>
      </c>
      <c r="E49">
        <v>20.626000000000001</v>
      </c>
      <c r="F49">
        <v>61.771000000000001</v>
      </c>
      <c r="G49">
        <f>E49/F49</f>
        <v>0.33391073481083355</v>
      </c>
    </row>
    <row r="50" spans="1:7" ht="16.2" x14ac:dyDescent="0.3">
      <c r="A50">
        <v>735</v>
      </c>
      <c r="B50" s="23" t="s">
        <v>151</v>
      </c>
      <c r="C50" s="22" t="s">
        <v>149</v>
      </c>
      <c r="D50" s="21">
        <v>459</v>
      </c>
      <c r="E50">
        <v>23.388999999999999</v>
      </c>
      <c r="F50">
        <v>79.204999999999998</v>
      </c>
      <c r="G50">
        <f>E50/F50</f>
        <v>0.29529701407739412</v>
      </c>
    </row>
    <row r="51" spans="1:7" ht="16.2" x14ac:dyDescent="0.3">
      <c r="A51">
        <v>676</v>
      </c>
      <c r="B51" s="23" t="s">
        <v>151</v>
      </c>
      <c r="C51" s="22" t="s">
        <v>149</v>
      </c>
      <c r="D51" s="13">
        <v>466</v>
      </c>
      <c r="E51">
        <v>25.494</v>
      </c>
      <c r="F51">
        <v>79.680999999999997</v>
      </c>
      <c r="G51">
        <f>E51/F51</f>
        <v>0.31995080383027324</v>
      </c>
    </row>
    <row r="52" spans="1:7" ht="16.2" x14ac:dyDescent="0.3">
      <c r="A52">
        <v>874</v>
      </c>
      <c r="B52" s="23" t="s">
        <v>151</v>
      </c>
      <c r="C52" s="22" t="s">
        <v>149</v>
      </c>
      <c r="D52" s="38">
        <v>475</v>
      </c>
      <c r="E52">
        <v>20.751999999999999</v>
      </c>
      <c r="F52">
        <v>77.548000000000002</v>
      </c>
      <c r="G52">
        <f>E52/F52</f>
        <v>0.26760200134110484</v>
      </c>
    </row>
    <row r="53" spans="1:7" ht="16.2" x14ac:dyDescent="0.3">
      <c r="A53">
        <v>875</v>
      </c>
      <c r="B53" s="23" t="s">
        <v>151</v>
      </c>
      <c r="C53" s="22" t="s">
        <v>149</v>
      </c>
      <c r="D53" s="38">
        <v>475</v>
      </c>
      <c r="E53">
        <v>23.37</v>
      </c>
      <c r="F53">
        <v>79.659000000000006</v>
      </c>
      <c r="G53">
        <f>E53/F53</f>
        <v>0.29337551312469401</v>
      </c>
    </row>
    <row r="54" spans="1:7" ht="16.2" x14ac:dyDescent="0.3">
      <c r="A54">
        <v>876</v>
      </c>
      <c r="B54" s="23" t="s">
        <v>151</v>
      </c>
      <c r="C54" s="22" t="s">
        <v>149</v>
      </c>
      <c r="D54" s="38">
        <v>475</v>
      </c>
      <c r="E54">
        <v>23.574000000000002</v>
      </c>
      <c r="F54">
        <v>77.944999999999993</v>
      </c>
      <c r="G54">
        <f>E54/F54</f>
        <v>0.30244403104753359</v>
      </c>
    </row>
    <row r="55" spans="1:7" ht="16.2" x14ac:dyDescent="0.3">
      <c r="A55">
        <v>877</v>
      </c>
      <c r="B55" s="23" t="s">
        <v>151</v>
      </c>
      <c r="C55" s="22" t="s">
        <v>149</v>
      </c>
      <c r="D55" s="38">
        <v>475</v>
      </c>
      <c r="E55">
        <v>26.506</v>
      </c>
      <c r="F55">
        <v>76.643000000000001</v>
      </c>
      <c r="G55">
        <f>E55/F55</f>
        <v>0.34583719322051587</v>
      </c>
    </row>
    <row r="56" spans="1:7" ht="16.2" x14ac:dyDescent="0.3">
      <c r="A56">
        <v>799</v>
      </c>
      <c r="B56" s="16" t="s">
        <v>150</v>
      </c>
      <c r="C56" s="22" t="s">
        <v>149</v>
      </c>
      <c r="D56" s="38">
        <v>454</v>
      </c>
      <c r="E56">
        <v>23.556000000000001</v>
      </c>
      <c r="F56">
        <v>75.165000000000006</v>
      </c>
      <c r="G56">
        <f>E56/F56</f>
        <v>0.3133905408102175</v>
      </c>
    </row>
    <row r="57" spans="1:7" ht="16.2" x14ac:dyDescent="0.3">
      <c r="A57">
        <v>800</v>
      </c>
      <c r="B57" s="16" t="s">
        <v>150</v>
      </c>
      <c r="C57" s="22" t="s">
        <v>149</v>
      </c>
      <c r="D57" s="38">
        <v>454</v>
      </c>
      <c r="E57">
        <v>21.164000000000001</v>
      </c>
      <c r="F57">
        <v>74.739000000000004</v>
      </c>
      <c r="G57">
        <f>E57/F57</f>
        <v>0.28317210559413425</v>
      </c>
    </row>
    <row r="58" spans="1:7" ht="16.2" x14ac:dyDescent="0.3">
      <c r="A58">
        <v>801</v>
      </c>
      <c r="B58" s="16" t="s">
        <v>150</v>
      </c>
      <c r="C58" s="22" t="s">
        <v>149</v>
      </c>
      <c r="D58" s="38">
        <v>454</v>
      </c>
      <c r="E58">
        <v>25.030999999999999</v>
      </c>
      <c r="F58">
        <v>72.197999999999993</v>
      </c>
      <c r="G58">
        <f>E58/F58</f>
        <v>0.34669935455275769</v>
      </c>
    </row>
    <row r="59" spans="1:7" ht="16.2" x14ac:dyDescent="0.3">
      <c r="A59">
        <v>798</v>
      </c>
      <c r="B59" s="16" t="s">
        <v>150</v>
      </c>
      <c r="C59" s="22" t="s">
        <v>149</v>
      </c>
      <c r="D59" s="21">
        <v>454</v>
      </c>
      <c r="E59">
        <v>22.907</v>
      </c>
      <c r="F59">
        <v>82.191000000000003</v>
      </c>
      <c r="G59">
        <f>E59/F59</f>
        <v>0.27870448102590306</v>
      </c>
    </row>
    <row r="60" spans="1:7" ht="16.2" x14ac:dyDescent="0.3">
      <c r="A60">
        <v>741</v>
      </c>
      <c r="B60" s="16" t="s">
        <v>150</v>
      </c>
      <c r="C60" s="22" t="s">
        <v>149</v>
      </c>
      <c r="D60" s="21">
        <v>459</v>
      </c>
      <c r="E60">
        <v>25.065999999999999</v>
      </c>
      <c r="F60">
        <v>76.704999999999998</v>
      </c>
      <c r="G60">
        <f>E60/F60</f>
        <v>0.32678443387002148</v>
      </c>
    </row>
    <row r="61" spans="1:7" ht="16.2" x14ac:dyDescent="0.3">
      <c r="A61">
        <v>722</v>
      </c>
      <c r="B61" s="16" t="s">
        <v>150</v>
      </c>
      <c r="C61" s="22" t="s">
        <v>149</v>
      </c>
      <c r="D61" s="21">
        <v>461</v>
      </c>
      <c r="E61">
        <v>22.934000000000001</v>
      </c>
      <c r="F61">
        <v>70.081000000000003</v>
      </c>
      <c r="G61">
        <f>E61/F61</f>
        <v>0.32724989654827985</v>
      </c>
    </row>
    <row r="62" spans="1:7" ht="16.2" x14ac:dyDescent="0.3">
      <c r="A62">
        <v>723</v>
      </c>
      <c r="B62" s="16" t="s">
        <v>150</v>
      </c>
      <c r="C62" s="22" t="s">
        <v>149</v>
      </c>
      <c r="D62" s="21">
        <v>461</v>
      </c>
      <c r="E62">
        <v>22.738</v>
      </c>
      <c r="F62">
        <v>69.724000000000004</v>
      </c>
      <c r="G62">
        <f>E62/F62</f>
        <v>0.3261143938959325</v>
      </c>
    </row>
    <row r="63" spans="1:7" ht="16.2" x14ac:dyDescent="0.3">
      <c r="A63">
        <v>680</v>
      </c>
      <c r="B63" s="16" t="s">
        <v>150</v>
      </c>
      <c r="C63" s="22" t="s">
        <v>149</v>
      </c>
      <c r="D63" s="21">
        <v>466</v>
      </c>
      <c r="E63">
        <v>25.870999999999999</v>
      </c>
      <c r="F63">
        <v>86.575000000000003</v>
      </c>
      <c r="G63">
        <f>E63/F63</f>
        <v>0.29882760612185966</v>
      </c>
    </row>
    <row r="64" spans="1:7" ht="16.2" x14ac:dyDescent="0.3">
      <c r="A64">
        <v>681</v>
      </c>
      <c r="B64" s="16" t="s">
        <v>150</v>
      </c>
      <c r="C64" s="22" t="s">
        <v>149</v>
      </c>
      <c r="D64" s="21">
        <v>466</v>
      </c>
      <c r="E64">
        <v>27.9</v>
      </c>
      <c r="F64">
        <v>81.793999999999997</v>
      </c>
      <c r="G64">
        <f>E64/F64</f>
        <v>0.34110081424065336</v>
      </c>
    </row>
    <row r="65" spans="1:12" ht="16.2" x14ac:dyDescent="0.3">
      <c r="A65">
        <v>720</v>
      </c>
      <c r="B65" s="16" t="s">
        <v>150</v>
      </c>
      <c r="C65" s="22" t="s">
        <v>149</v>
      </c>
      <c r="D65" s="21">
        <v>468</v>
      </c>
      <c r="E65">
        <v>22.794</v>
      </c>
      <c r="F65">
        <v>76.911000000000001</v>
      </c>
      <c r="G65">
        <f>E65/F65</f>
        <v>0.29636852985918788</v>
      </c>
    </row>
    <row r="66" spans="1:12" ht="16.2" x14ac:dyDescent="0.3">
      <c r="A66">
        <v>903</v>
      </c>
      <c r="B66" s="16" t="s">
        <v>150</v>
      </c>
      <c r="C66" s="22" t="s">
        <v>149</v>
      </c>
      <c r="D66" s="38">
        <v>478</v>
      </c>
      <c r="E66">
        <v>24.087</v>
      </c>
      <c r="F66">
        <v>73.77</v>
      </c>
      <c r="G66">
        <f>E66/F66</f>
        <v>0.32651484343228954</v>
      </c>
    </row>
    <row r="67" spans="1:12" ht="16.2" x14ac:dyDescent="0.3">
      <c r="A67">
        <v>904</v>
      </c>
      <c r="B67" s="16" t="s">
        <v>150</v>
      </c>
      <c r="C67" s="22" t="s">
        <v>149</v>
      </c>
      <c r="D67" s="38">
        <v>478</v>
      </c>
      <c r="E67">
        <v>24.248000000000001</v>
      </c>
      <c r="F67">
        <v>74.724999999999994</v>
      </c>
      <c r="G67">
        <f>E67/F67</f>
        <v>0.32449648711943796</v>
      </c>
    </row>
    <row r="68" spans="1:12" x14ac:dyDescent="0.3">
      <c r="A68" s="27"/>
      <c r="B68" s="30"/>
      <c r="C68" s="29"/>
      <c r="D68" s="28"/>
      <c r="E68" s="27"/>
      <c r="F68" s="27"/>
      <c r="G68" s="27"/>
    </row>
    <row r="69" spans="1:12" ht="16.2" x14ac:dyDescent="0.3">
      <c r="A69">
        <v>888</v>
      </c>
      <c r="B69" s="23" t="s">
        <v>151</v>
      </c>
      <c r="C69" s="36" t="s">
        <v>154</v>
      </c>
      <c r="D69" s="13">
        <v>404</v>
      </c>
      <c r="E69">
        <v>23.163</v>
      </c>
      <c r="F69">
        <v>79.046000000000006</v>
      </c>
      <c r="G69">
        <f>E69/F69</f>
        <v>0.2930319054727627</v>
      </c>
    </row>
    <row r="70" spans="1:12" ht="16.2" x14ac:dyDescent="0.3">
      <c r="A70">
        <v>891</v>
      </c>
      <c r="B70" s="23" t="s">
        <v>151</v>
      </c>
      <c r="C70" s="36" t="s">
        <v>154</v>
      </c>
      <c r="D70" s="21">
        <v>404</v>
      </c>
      <c r="E70">
        <v>22.029</v>
      </c>
      <c r="F70">
        <v>74.623999999999995</v>
      </c>
      <c r="G70">
        <f>E70/F70</f>
        <v>0.29519993567753006</v>
      </c>
    </row>
    <row r="71" spans="1:12" ht="16.2" x14ac:dyDescent="0.3">
      <c r="A71">
        <v>947</v>
      </c>
      <c r="B71" s="23" t="s">
        <v>151</v>
      </c>
      <c r="C71" s="36" t="s">
        <v>154</v>
      </c>
      <c r="D71" s="21">
        <v>401</v>
      </c>
      <c r="E71">
        <v>22.254000000000001</v>
      </c>
      <c r="F71">
        <v>71.384</v>
      </c>
      <c r="G71">
        <f>E71/F71</f>
        <v>0.31175053233217531</v>
      </c>
      <c r="K71" s="37"/>
      <c r="L71" s="37"/>
    </row>
    <row r="72" spans="1:12" ht="16.2" x14ac:dyDescent="0.3">
      <c r="A72">
        <v>952</v>
      </c>
      <c r="B72" s="23" t="s">
        <v>151</v>
      </c>
      <c r="C72" s="36" t="s">
        <v>154</v>
      </c>
      <c r="D72" s="21">
        <v>393</v>
      </c>
      <c r="E72">
        <v>23.077000000000002</v>
      </c>
      <c r="F72">
        <v>76.369</v>
      </c>
      <c r="G72">
        <f>E72/F72</f>
        <v>0.30217758514580528</v>
      </c>
    </row>
    <row r="73" spans="1:12" ht="16.2" x14ac:dyDescent="0.3">
      <c r="A73">
        <v>853</v>
      </c>
      <c r="B73" s="15" t="s">
        <v>150</v>
      </c>
      <c r="C73" s="36" t="s">
        <v>154</v>
      </c>
      <c r="D73" s="13">
        <v>405</v>
      </c>
      <c r="E73">
        <v>17.074000000000002</v>
      </c>
      <c r="F73">
        <v>63.716999999999999</v>
      </c>
      <c r="G73">
        <f>E73/F73</f>
        <v>0.2679661628764694</v>
      </c>
    </row>
    <row r="74" spans="1:12" ht="16.2" x14ac:dyDescent="0.3">
      <c r="A74">
        <v>894</v>
      </c>
      <c r="B74" s="16" t="s">
        <v>150</v>
      </c>
      <c r="C74" s="36" t="s">
        <v>154</v>
      </c>
      <c r="D74" s="13">
        <v>404</v>
      </c>
      <c r="E74">
        <v>21.425000000000001</v>
      </c>
      <c r="F74">
        <v>80.141000000000005</v>
      </c>
      <c r="G74">
        <f>E74/F74</f>
        <v>0.26734131093946917</v>
      </c>
    </row>
    <row r="75" spans="1:12" ht="16.2" x14ac:dyDescent="0.3">
      <c r="A75">
        <v>989</v>
      </c>
      <c r="B75" s="16" t="s">
        <v>150</v>
      </c>
      <c r="C75" s="36" t="s">
        <v>154</v>
      </c>
      <c r="D75" s="21">
        <v>399</v>
      </c>
      <c r="E75">
        <v>24.2</v>
      </c>
      <c r="F75">
        <v>75.072000000000003</v>
      </c>
      <c r="G75">
        <f>E75/F75</f>
        <v>0.32235720375106564</v>
      </c>
    </row>
    <row r="76" spans="1:12" ht="16.2" x14ac:dyDescent="0.3">
      <c r="A76">
        <v>1906</v>
      </c>
      <c r="B76" s="16" t="s">
        <v>150</v>
      </c>
      <c r="C76" s="36" t="s">
        <v>154</v>
      </c>
      <c r="D76" s="21">
        <v>399</v>
      </c>
      <c r="E76">
        <v>22.582000000000001</v>
      </c>
      <c r="F76">
        <v>68.602999999999994</v>
      </c>
      <c r="G76">
        <f>E76/F76</f>
        <v>0.32916927831144416</v>
      </c>
    </row>
    <row r="77" spans="1:12" ht="16.2" x14ac:dyDescent="0.3">
      <c r="A77" s="35">
        <v>1262</v>
      </c>
      <c r="B77" s="23" t="s">
        <v>151</v>
      </c>
      <c r="C77" s="25" t="s">
        <v>153</v>
      </c>
      <c r="D77" s="21">
        <v>402</v>
      </c>
      <c r="E77">
        <v>24.654</v>
      </c>
      <c r="F77">
        <v>78.278000000000006</v>
      </c>
      <c r="G77">
        <f>E77/F77</f>
        <v>0.31495439331612968</v>
      </c>
    </row>
    <row r="78" spans="1:12" ht="16.2" x14ac:dyDescent="0.3">
      <c r="A78">
        <v>1306</v>
      </c>
      <c r="B78" s="23" t="s">
        <v>151</v>
      </c>
      <c r="C78" s="25" t="s">
        <v>153</v>
      </c>
      <c r="D78" s="21">
        <v>397</v>
      </c>
      <c r="E78">
        <v>25.805</v>
      </c>
      <c r="F78">
        <v>70.271000000000001</v>
      </c>
      <c r="G78">
        <f>E78/F78</f>
        <v>0.36722118654921659</v>
      </c>
    </row>
    <row r="79" spans="1:12" ht="16.2" x14ac:dyDescent="0.3">
      <c r="A79">
        <v>1875</v>
      </c>
      <c r="B79" s="23" t="s">
        <v>151</v>
      </c>
      <c r="C79" s="25" t="s">
        <v>153</v>
      </c>
      <c r="D79" s="21">
        <v>390</v>
      </c>
      <c r="E79">
        <v>22.184999999999999</v>
      </c>
      <c r="F79">
        <v>70.186999999999998</v>
      </c>
      <c r="G79">
        <f>E79/F79</f>
        <v>0.31608417513214698</v>
      </c>
    </row>
    <row r="80" spans="1:12" ht="16.2" x14ac:dyDescent="0.3">
      <c r="A80">
        <v>1266</v>
      </c>
      <c r="B80" s="16" t="s">
        <v>150</v>
      </c>
      <c r="C80" s="25" t="s">
        <v>153</v>
      </c>
      <c r="D80" s="21">
        <v>400</v>
      </c>
      <c r="E80">
        <v>26.120999999999999</v>
      </c>
      <c r="F80">
        <v>72.123000000000005</v>
      </c>
      <c r="G80">
        <f>E80/F80</f>
        <v>0.36217295453600096</v>
      </c>
    </row>
    <row r="81" spans="1:7" ht="16.2" x14ac:dyDescent="0.3">
      <c r="A81">
        <v>1915</v>
      </c>
      <c r="B81" s="16" t="s">
        <v>150</v>
      </c>
      <c r="C81" s="25" t="s">
        <v>153</v>
      </c>
      <c r="D81" s="21">
        <v>388</v>
      </c>
      <c r="E81">
        <v>23.585000000000001</v>
      </c>
      <c r="F81">
        <v>67.555000000000007</v>
      </c>
      <c r="G81">
        <f>E81/F81</f>
        <v>0.34912293686625712</v>
      </c>
    </row>
    <row r="82" spans="1:7" ht="16.2" x14ac:dyDescent="0.3">
      <c r="A82">
        <v>1917</v>
      </c>
      <c r="B82" s="16" t="s">
        <v>150</v>
      </c>
      <c r="C82" s="25" t="s">
        <v>153</v>
      </c>
      <c r="D82" s="21">
        <v>388</v>
      </c>
      <c r="E82">
        <v>23.513000000000002</v>
      </c>
      <c r="F82">
        <v>72.823999999999998</v>
      </c>
      <c r="G82">
        <f>E82/F82</f>
        <v>0.32287432714489733</v>
      </c>
    </row>
    <row r="83" spans="1:7" ht="16.2" x14ac:dyDescent="0.3">
      <c r="A83">
        <v>760</v>
      </c>
      <c r="B83" s="16" t="s">
        <v>150</v>
      </c>
      <c r="C83" s="34" t="s">
        <v>157</v>
      </c>
      <c r="D83" s="13">
        <v>400</v>
      </c>
      <c r="E83" t="s">
        <v>155</v>
      </c>
      <c r="G83" t="e">
        <f>E83/F83</f>
        <v>#VALUE!</v>
      </c>
    </row>
    <row r="84" spans="1:7" ht="16.2" x14ac:dyDescent="0.3">
      <c r="A84">
        <v>985</v>
      </c>
      <c r="B84" s="23" t="s">
        <v>151</v>
      </c>
      <c r="C84" s="33" t="s">
        <v>156</v>
      </c>
      <c r="D84" s="21">
        <v>403</v>
      </c>
      <c r="E84">
        <v>24.661000000000001</v>
      </c>
      <c r="F84">
        <v>82.087000000000003</v>
      </c>
      <c r="G84">
        <f>E84/F84</f>
        <v>0.30042515867311509</v>
      </c>
    </row>
    <row r="85" spans="1:7" ht="16.2" x14ac:dyDescent="0.3">
      <c r="A85">
        <v>986</v>
      </c>
      <c r="B85" s="23" t="s">
        <v>151</v>
      </c>
      <c r="C85" s="33" t="s">
        <v>156</v>
      </c>
      <c r="D85" s="21">
        <v>403</v>
      </c>
      <c r="E85">
        <v>25.960999999999999</v>
      </c>
      <c r="F85">
        <v>82.917000000000002</v>
      </c>
      <c r="G85">
        <f>E85/F85</f>
        <v>0.31309622875887932</v>
      </c>
    </row>
    <row r="86" spans="1:7" ht="16.2" x14ac:dyDescent="0.3">
      <c r="A86">
        <v>1001</v>
      </c>
      <c r="B86" s="23" t="s">
        <v>151</v>
      </c>
      <c r="C86" s="33" t="s">
        <v>156</v>
      </c>
      <c r="D86" s="21">
        <v>401</v>
      </c>
      <c r="E86">
        <v>26.303999999999998</v>
      </c>
      <c r="F86">
        <v>65.704999999999998</v>
      </c>
      <c r="G86">
        <f>E86/F86</f>
        <v>0.40033482992161934</v>
      </c>
    </row>
    <row r="87" spans="1:7" ht="16.2" x14ac:dyDescent="0.3">
      <c r="A87">
        <v>1003</v>
      </c>
      <c r="B87" s="23" t="s">
        <v>151</v>
      </c>
      <c r="C87" s="33" t="s">
        <v>156</v>
      </c>
      <c r="D87" s="21">
        <v>403</v>
      </c>
      <c r="E87">
        <v>24.588000000000001</v>
      </c>
      <c r="F87">
        <v>63.485999999999997</v>
      </c>
      <c r="G87">
        <f>E87/F87</f>
        <v>0.38729798695775453</v>
      </c>
    </row>
    <row r="88" spans="1:7" ht="16.2" x14ac:dyDescent="0.3">
      <c r="A88">
        <v>1004</v>
      </c>
      <c r="B88" s="23" t="s">
        <v>151</v>
      </c>
      <c r="C88" s="33" t="s">
        <v>156</v>
      </c>
      <c r="D88" s="21">
        <v>400</v>
      </c>
      <c r="E88">
        <v>23.802</v>
      </c>
      <c r="F88">
        <v>72.164000000000001</v>
      </c>
      <c r="G88">
        <f>E88/F88</f>
        <v>0.32983204922121834</v>
      </c>
    </row>
    <row r="89" spans="1:7" ht="16.2" x14ac:dyDescent="0.3">
      <c r="A89">
        <v>1024</v>
      </c>
      <c r="B89" s="23" t="s">
        <v>151</v>
      </c>
      <c r="C89" s="33" t="s">
        <v>156</v>
      </c>
      <c r="D89" s="21">
        <v>403</v>
      </c>
      <c r="E89">
        <v>23.29</v>
      </c>
      <c r="F89">
        <v>60.918999999999997</v>
      </c>
      <c r="G89">
        <f>E89/F89</f>
        <v>0.38231093747435119</v>
      </c>
    </row>
    <row r="90" spans="1:7" ht="16.2" x14ac:dyDescent="0.3">
      <c r="A90">
        <v>1007</v>
      </c>
      <c r="B90" s="16" t="s">
        <v>150</v>
      </c>
      <c r="C90" s="33" t="s">
        <v>156</v>
      </c>
      <c r="D90" s="21">
        <v>400</v>
      </c>
      <c r="E90">
        <v>25.553999999999998</v>
      </c>
      <c r="F90">
        <v>77.174999999999997</v>
      </c>
      <c r="G90">
        <f>E90/F90</f>
        <v>0.33111758989310008</v>
      </c>
    </row>
    <row r="91" spans="1:7" ht="16.2" x14ac:dyDescent="0.3">
      <c r="A91">
        <v>1042</v>
      </c>
      <c r="B91" s="16" t="s">
        <v>150</v>
      </c>
      <c r="C91" s="33" t="s">
        <v>156</v>
      </c>
      <c r="D91" s="21">
        <v>404</v>
      </c>
      <c r="E91">
        <v>26.686</v>
      </c>
      <c r="F91">
        <v>69.302999999999997</v>
      </c>
      <c r="G91">
        <f>E91/F91</f>
        <v>0.38506269569859891</v>
      </c>
    </row>
    <row r="92" spans="1:7" ht="16.2" x14ac:dyDescent="0.3">
      <c r="A92">
        <v>1049</v>
      </c>
      <c r="B92" s="16" t="s">
        <v>150</v>
      </c>
      <c r="C92" s="33" t="s">
        <v>156</v>
      </c>
      <c r="D92" s="21">
        <v>404</v>
      </c>
      <c r="E92">
        <v>27.09</v>
      </c>
      <c r="F92">
        <v>78.209000000000003</v>
      </c>
      <c r="G92">
        <f>E92/F92</f>
        <v>0.34637957268345076</v>
      </c>
    </row>
    <row r="93" spans="1:7" ht="16.2" x14ac:dyDescent="0.3">
      <c r="A93">
        <v>1069</v>
      </c>
      <c r="B93" s="16" t="s">
        <v>150</v>
      </c>
      <c r="C93" s="33" t="s">
        <v>156</v>
      </c>
      <c r="D93" s="21">
        <v>397</v>
      </c>
      <c r="E93">
        <v>28.645</v>
      </c>
      <c r="F93">
        <v>77.585999999999999</v>
      </c>
      <c r="G93">
        <f>E93/F93</f>
        <v>0.36920320676410695</v>
      </c>
    </row>
    <row r="94" spans="1:7" ht="16.2" x14ac:dyDescent="0.3">
      <c r="A94">
        <v>1104</v>
      </c>
      <c r="B94" s="16" t="s">
        <v>150</v>
      </c>
      <c r="C94" s="33" t="s">
        <v>156</v>
      </c>
      <c r="D94" s="21">
        <v>394</v>
      </c>
      <c r="E94">
        <v>25.878</v>
      </c>
      <c r="F94">
        <v>68.494</v>
      </c>
      <c r="G94">
        <f>E94/F94</f>
        <v>0.3778141151049727</v>
      </c>
    </row>
    <row r="95" spans="1:7" ht="16.2" x14ac:dyDescent="0.3">
      <c r="A95">
        <v>953</v>
      </c>
      <c r="B95" s="23" t="s">
        <v>151</v>
      </c>
      <c r="C95" s="22" t="s">
        <v>149</v>
      </c>
      <c r="D95" s="21">
        <v>399</v>
      </c>
      <c r="E95">
        <v>24.809000000000001</v>
      </c>
      <c r="F95">
        <v>78.551000000000002</v>
      </c>
      <c r="G95">
        <f>E95/F95</f>
        <v>0.31583302567758526</v>
      </c>
    </row>
    <row r="96" spans="1:7" ht="16.2" x14ac:dyDescent="0.3">
      <c r="A96">
        <v>955</v>
      </c>
      <c r="B96" s="23" t="s">
        <v>151</v>
      </c>
      <c r="C96" s="22" t="s">
        <v>149</v>
      </c>
      <c r="D96" s="21">
        <v>398</v>
      </c>
      <c r="E96">
        <v>27.263000000000002</v>
      </c>
      <c r="F96">
        <v>75.721999999999994</v>
      </c>
      <c r="G96">
        <f>E96/F96</f>
        <v>0.3600406751010275</v>
      </c>
    </row>
    <row r="97" spans="1:7" ht="16.2" x14ac:dyDescent="0.3">
      <c r="A97">
        <v>956</v>
      </c>
      <c r="B97" s="23" t="s">
        <v>151</v>
      </c>
      <c r="C97" s="22" t="s">
        <v>149</v>
      </c>
      <c r="D97" s="21">
        <v>398</v>
      </c>
      <c r="E97">
        <v>23.835999999999999</v>
      </c>
      <c r="F97">
        <v>74.781999999999996</v>
      </c>
      <c r="G97">
        <f>E97/F97</f>
        <v>0.31873980369607657</v>
      </c>
    </row>
    <row r="98" spans="1:7" ht="16.2" x14ac:dyDescent="0.3">
      <c r="A98">
        <v>957</v>
      </c>
      <c r="B98" s="23" t="s">
        <v>151</v>
      </c>
      <c r="C98" s="22" t="s">
        <v>149</v>
      </c>
      <c r="D98" s="21">
        <v>398</v>
      </c>
      <c r="E98">
        <v>26.315999999999999</v>
      </c>
      <c r="F98">
        <v>75.950999999999993</v>
      </c>
      <c r="G98">
        <f>E98/F98</f>
        <v>0.34648655053916344</v>
      </c>
    </row>
    <row r="99" spans="1:7" ht="16.2" x14ac:dyDescent="0.3">
      <c r="A99">
        <v>958</v>
      </c>
      <c r="B99" s="23" t="s">
        <v>151</v>
      </c>
      <c r="C99" s="22" t="s">
        <v>149</v>
      </c>
      <c r="D99" s="21">
        <v>398</v>
      </c>
      <c r="E99">
        <v>25.925999999999998</v>
      </c>
      <c r="F99">
        <v>70.819000000000003</v>
      </c>
      <c r="G99">
        <f>E99/F99</f>
        <v>0.366088196670385</v>
      </c>
    </row>
    <row r="100" spans="1:7" ht="16.2" x14ac:dyDescent="0.3">
      <c r="A100">
        <v>959</v>
      </c>
      <c r="B100" s="23" t="s">
        <v>151</v>
      </c>
      <c r="C100" s="22" t="s">
        <v>149</v>
      </c>
      <c r="D100" s="21">
        <v>398</v>
      </c>
      <c r="E100">
        <v>26.09</v>
      </c>
      <c r="F100">
        <v>72.561999999999998</v>
      </c>
      <c r="G100">
        <f>E100/F100</f>
        <v>0.35955458780077726</v>
      </c>
    </row>
    <row r="101" spans="1:7" ht="16.2" x14ac:dyDescent="0.3">
      <c r="A101">
        <v>960</v>
      </c>
      <c r="B101" s="23" t="s">
        <v>151</v>
      </c>
      <c r="C101" s="22" t="s">
        <v>149</v>
      </c>
      <c r="D101" s="21">
        <v>398</v>
      </c>
      <c r="E101">
        <v>26.161999999999999</v>
      </c>
      <c r="F101">
        <v>76.459000000000003</v>
      </c>
      <c r="G101">
        <f>E101/F101</f>
        <v>0.34217031350135363</v>
      </c>
    </row>
    <row r="102" spans="1:7" ht="16.2" x14ac:dyDescent="0.3">
      <c r="A102">
        <v>961</v>
      </c>
      <c r="B102" s="23" t="s">
        <v>151</v>
      </c>
      <c r="C102" s="22" t="s">
        <v>149</v>
      </c>
      <c r="D102" s="21">
        <v>398</v>
      </c>
      <c r="E102">
        <v>26.036000000000001</v>
      </c>
      <c r="F102">
        <v>75.676000000000002</v>
      </c>
      <c r="G102">
        <f>E102/F102</f>
        <v>0.34404566837570699</v>
      </c>
    </row>
    <row r="103" spans="1:7" ht="16.2" x14ac:dyDescent="0.3">
      <c r="A103">
        <v>879</v>
      </c>
      <c r="B103" s="16" t="s">
        <v>150</v>
      </c>
      <c r="C103" s="22" t="s">
        <v>149</v>
      </c>
      <c r="D103" s="15">
        <v>401</v>
      </c>
      <c r="E103">
        <v>24.835999999999999</v>
      </c>
      <c r="F103">
        <v>78.346999999999994</v>
      </c>
      <c r="G103">
        <f>E103/F103</f>
        <v>0.31700001276373058</v>
      </c>
    </row>
    <row r="104" spans="1:7" ht="16.2" x14ac:dyDescent="0.3">
      <c r="A104">
        <v>880</v>
      </c>
      <c r="B104" s="16" t="s">
        <v>150</v>
      </c>
      <c r="C104" s="22" t="s">
        <v>149</v>
      </c>
      <c r="D104" s="15">
        <v>401</v>
      </c>
      <c r="E104">
        <v>24.492000000000001</v>
      </c>
      <c r="F104">
        <v>73.978999999999999</v>
      </c>
      <c r="G104">
        <f>E104/F104</f>
        <v>0.33106692439746416</v>
      </c>
    </row>
    <row r="105" spans="1:7" ht="16.2" x14ac:dyDescent="0.3">
      <c r="A105">
        <v>881</v>
      </c>
      <c r="B105" s="16" t="s">
        <v>150</v>
      </c>
      <c r="C105" s="22" t="s">
        <v>149</v>
      </c>
      <c r="D105" s="15">
        <v>401</v>
      </c>
      <c r="E105">
        <v>23.408000000000001</v>
      </c>
      <c r="F105">
        <v>80.81</v>
      </c>
      <c r="G105">
        <f>E105/F105</f>
        <v>0.28966712040589038</v>
      </c>
    </row>
    <row r="106" spans="1:7" ht="16.2" x14ac:dyDescent="0.3">
      <c r="A106">
        <v>882</v>
      </c>
      <c r="B106" s="16" t="s">
        <v>150</v>
      </c>
      <c r="C106" s="22" t="s">
        <v>149</v>
      </c>
      <c r="D106" s="15">
        <v>401</v>
      </c>
      <c r="E106">
        <v>26.603000000000002</v>
      </c>
      <c r="F106">
        <v>78.156999999999996</v>
      </c>
      <c r="G106">
        <f>E106/F106</f>
        <v>0.34037898076947687</v>
      </c>
    </row>
    <row r="107" spans="1:7" ht="16.2" x14ac:dyDescent="0.3">
      <c r="A107">
        <v>915</v>
      </c>
      <c r="B107" s="16" t="s">
        <v>150</v>
      </c>
      <c r="C107" s="22" t="s">
        <v>149</v>
      </c>
      <c r="D107" s="21">
        <v>400</v>
      </c>
      <c r="E107">
        <v>25.835000000000001</v>
      </c>
      <c r="F107">
        <v>81.962000000000003</v>
      </c>
      <c r="G107">
        <f>E107/F107</f>
        <v>0.31520704716819992</v>
      </c>
    </row>
    <row r="108" spans="1:7" ht="16.2" x14ac:dyDescent="0.3">
      <c r="A108">
        <v>916</v>
      </c>
      <c r="B108" s="16" t="s">
        <v>150</v>
      </c>
      <c r="C108" s="22" t="s">
        <v>149</v>
      </c>
      <c r="D108" s="21">
        <v>400</v>
      </c>
      <c r="E108">
        <v>26.669</v>
      </c>
      <c r="F108">
        <v>79.927000000000007</v>
      </c>
      <c r="G108">
        <f>E108/F108</f>
        <v>0.33366697111113891</v>
      </c>
    </row>
    <row r="109" spans="1:7" ht="16.2" x14ac:dyDescent="0.3">
      <c r="A109">
        <v>917</v>
      </c>
      <c r="B109" s="16" t="s">
        <v>150</v>
      </c>
      <c r="C109" s="22" t="s">
        <v>149</v>
      </c>
      <c r="D109" s="21">
        <v>400</v>
      </c>
      <c r="E109">
        <v>25.387</v>
      </c>
      <c r="F109">
        <v>84.07</v>
      </c>
      <c r="G109">
        <f>E109/F109</f>
        <v>0.30197454502200549</v>
      </c>
    </row>
    <row r="110" spans="1:7" ht="16.2" x14ac:dyDescent="0.3">
      <c r="A110">
        <v>918</v>
      </c>
      <c r="B110" s="16" t="s">
        <v>150</v>
      </c>
      <c r="C110" s="22" t="s">
        <v>149</v>
      </c>
      <c r="D110" s="21">
        <v>400</v>
      </c>
      <c r="E110">
        <v>25.821000000000002</v>
      </c>
      <c r="F110">
        <v>81.039000000000001</v>
      </c>
      <c r="G110">
        <f>E110/F110</f>
        <v>0.31862436604597788</v>
      </c>
    </row>
    <row r="111" spans="1:7" x14ac:dyDescent="0.3">
      <c r="A111" s="27"/>
      <c r="B111" s="30"/>
      <c r="C111" s="29"/>
      <c r="D111" s="28"/>
      <c r="E111" s="27"/>
      <c r="F111" s="27"/>
      <c r="G111" s="27"/>
    </row>
    <row r="112" spans="1:7" ht="16.2" x14ac:dyDescent="0.3">
      <c r="A112">
        <v>1711</v>
      </c>
      <c r="B112" s="23" t="s">
        <v>151</v>
      </c>
      <c r="C112" s="12" t="s">
        <v>154</v>
      </c>
      <c r="D112" s="13">
        <v>210</v>
      </c>
      <c r="E112">
        <v>25.523</v>
      </c>
      <c r="F112">
        <v>69.349000000000004</v>
      </c>
      <c r="G112">
        <f>E112/F112</f>
        <v>0.36803703009416139</v>
      </c>
    </row>
    <row r="113" spans="1:7" ht="16.2" x14ac:dyDescent="0.3">
      <c r="A113">
        <v>2222</v>
      </c>
      <c r="B113" s="23" t="s">
        <v>151</v>
      </c>
      <c r="C113" s="12" t="s">
        <v>154</v>
      </c>
      <c r="D113" s="21">
        <v>208</v>
      </c>
      <c r="E113">
        <v>17.245000000000001</v>
      </c>
      <c r="F113">
        <v>69.97</v>
      </c>
      <c r="G113">
        <f>E113/F113</f>
        <v>0.24646276975846793</v>
      </c>
    </row>
    <row r="114" spans="1:7" ht="16.2" x14ac:dyDescent="0.3">
      <c r="A114">
        <v>2223</v>
      </c>
      <c r="B114" s="23" t="s">
        <v>151</v>
      </c>
      <c r="C114" s="12" t="s">
        <v>154</v>
      </c>
      <c r="D114" s="13">
        <v>208</v>
      </c>
      <c r="E114">
        <v>16.832000000000001</v>
      </c>
      <c r="F114">
        <v>73.36</v>
      </c>
      <c r="G114">
        <f>E114/F114</f>
        <v>0.22944383860414397</v>
      </c>
    </row>
    <row r="115" spans="1:7" ht="16.2" x14ac:dyDescent="0.3">
      <c r="A115">
        <v>2004</v>
      </c>
      <c r="B115" s="16" t="s">
        <v>150</v>
      </c>
      <c r="C115" s="12" t="s">
        <v>154</v>
      </c>
      <c r="D115" s="13">
        <v>212</v>
      </c>
      <c r="E115">
        <v>18.548999999999999</v>
      </c>
      <c r="F115">
        <v>71.736999999999995</v>
      </c>
      <c r="G115">
        <f>E115/F115</f>
        <v>0.25856949691233255</v>
      </c>
    </row>
    <row r="116" spans="1:7" ht="16.2" x14ac:dyDescent="0.3">
      <c r="A116">
        <v>2040</v>
      </c>
      <c r="B116" s="16" t="s">
        <v>150</v>
      </c>
      <c r="C116" s="12" t="s">
        <v>154</v>
      </c>
      <c r="D116" s="13">
        <v>203</v>
      </c>
      <c r="E116">
        <v>19.177</v>
      </c>
      <c r="F116">
        <v>61.926000000000002</v>
      </c>
      <c r="G116">
        <f>E116/F116</f>
        <v>0.30967606498078348</v>
      </c>
    </row>
    <row r="117" spans="1:7" ht="16.2" x14ac:dyDescent="0.3">
      <c r="A117">
        <v>2218</v>
      </c>
      <c r="B117" s="16" t="s">
        <v>150</v>
      </c>
      <c r="C117" s="12" t="s">
        <v>154</v>
      </c>
      <c r="D117" s="21">
        <v>216</v>
      </c>
      <c r="E117">
        <v>19.637</v>
      </c>
      <c r="F117">
        <v>76.242000000000004</v>
      </c>
      <c r="G117">
        <f>E117/F117</f>
        <v>0.25756144907006634</v>
      </c>
    </row>
    <row r="118" spans="1:7" ht="16.2" x14ac:dyDescent="0.3">
      <c r="A118">
        <v>1947</v>
      </c>
      <c r="B118" s="23" t="s">
        <v>151</v>
      </c>
      <c r="C118" s="25" t="s">
        <v>153</v>
      </c>
      <c r="D118" s="21">
        <v>210</v>
      </c>
      <c r="E118">
        <v>25.477</v>
      </c>
      <c r="F118">
        <v>81.063999999999993</v>
      </c>
      <c r="G118">
        <f>E118/F118</f>
        <v>0.31428254218888785</v>
      </c>
    </row>
    <row r="119" spans="1:7" ht="16.2" x14ac:dyDescent="0.3">
      <c r="A119">
        <v>2010</v>
      </c>
      <c r="B119" s="23" t="s">
        <v>151</v>
      </c>
      <c r="C119" s="25" t="s">
        <v>153</v>
      </c>
      <c r="D119" s="21">
        <v>210</v>
      </c>
      <c r="E119">
        <v>27.216000000000001</v>
      </c>
      <c r="F119">
        <v>66.555000000000007</v>
      </c>
      <c r="G119">
        <f>E119/F119</f>
        <v>0.40892494929006085</v>
      </c>
    </row>
    <row r="120" spans="1:7" ht="16.2" x14ac:dyDescent="0.3">
      <c r="A120">
        <v>2020</v>
      </c>
      <c r="B120" s="23" t="s">
        <v>151</v>
      </c>
      <c r="C120" s="25" t="s">
        <v>153</v>
      </c>
      <c r="D120" s="21">
        <v>209</v>
      </c>
      <c r="E120">
        <v>28.052</v>
      </c>
      <c r="F120">
        <v>73.825000000000003</v>
      </c>
      <c r="G120">
        <f>E120/F120</f>
        <v>0.3799796816796478</v>
      </c>
    </row>
    <row r="121" spans="1:7" ht="16.2" x14ac:dyDescent="0.3">
      <c r="A121">
        <v>2029</v>
      </c>
      <c r="B121" s="23" t="s">
        <v>151</v>
      </c>
      <c r="C121" s="25" t="s">
        <v>153</v>
      </c>
      <c r="D121" s="21">
        <v>210</v>
      </c>
      <c r="E121">
        <v>26.831</v>
      </c>
      <c r="F121">
        <v>73.275000000000006</v>
      </c>
      <c r="G121">
        <f>E121/F121</f>
        <v>0.36616854315933123</v>
      </c>
    </row>
    <row r="122" spans="1:7" ht="16.2" x14ac:dyDescent="0.3">
      <c r="A122">
        <v>2031</v>
      </c>
      <c r="B122" s="23" t="s">
        <v>151</v>
      </c>
      <c r="C122" s="25" t="s">
        <v>153</v>
      </c>
      <c r="D122" s="21">
        <v>210</v>
      </c>
      <c r="E122">
        <v>27.259</v>
      </c>
      <c r="F122">
        <v>77.084999999999994</v>
      </c>
      <c r="G122">
        <f>E122/F122</f>
        <v>0.3536226243756892</v>
      </c>
    </row>
    <row r="123" spans="1:7" ht="16.2" x14ac:dyDescent="0.3">
      <c r="A123">
        <v>2032</v>
      </c>
      <c r="B123" s="23" t="s">
        <v>151</v>
      </c>
      <c r="C123" s="25" t="s">
        <v>153</v>
      </c>
      <c r="D123" s="21">
        <v>210</v>
      </c>
      <c r="E123">
        <v>27.065999999999999</v>
      </c>
      <c r="F123">
        <v>67.706999999999994</v>
      </c>
      <c r="G123">
        <f>E123/F123</f>
        <v>0.39975187203686474</v>
      </c>
    </row>
    <row r="124" spans="1:7" ht="16.2" x14ac:dyDescent="0.3">
      <c r="A124">
        <v>2178</v>
      </c>
      <c r="B124" s="23" t="s">
        <v>151</v>
      </c>
      <c r="C124" s="25" t="s">
        <v>153</v>
      </c>
      <c r="D124" s="21">
        <v>207</v>
      </c>
      <c r="E124">
        <v>28.53</v>
      </c>
      <c r="F124">
        <v>70.838999999999999</v>
      </c>
      <c r="G124">
        <f>E124/F124</f>
        <v>0.40274425104815148</v>
      </c>
    </row>
    <row r="125" spans="1:7" ht="16.2" x14ac:dyDescent="0.3">
      <c r="A125">
        <v>2311</v>
      </c>
      <c r="B125" s="23" t="s">
        <v>151</v>
      </c>
      <c r="C125" s="25" t="s">
        <v>153</v>
      </c>
      <c r="D125" s="21">
        <v>214</v>
      </c>
      <c r="E125">
        <v>26.094000000000001</v>
      </c>
      <c r="F125" s="32">
        <v>71.581000000000003</v>
      </c>
      <c r="G125">
        <f>E125/F125</f>
        <v>0.36453807574635727</v>
      </c>
    </row>
    <row r="126" spans="1:7" ht="16.2" x14ac:dyDescent="0.3">
      <c r="A126">
        <v>2314</v>
      </c>
      <c r="B126" s="23" t="s">
        <v>151</v>
      </c>
      <c r="C126" s="25" t="s">
        <v>153</v>
      </c>
      <c r="D126" s="21">
        <v>213</v>
      </c>
      <c r="E126">
        <v>27.076000000000001</v>
      </c>
      <c r="F126">
        <v>73.552000000000007</v>
      </c>
      <c r="G126">
        <f>E126/F126</f>
        <v>0.36812051337829016</v>
      </c>
    </row>
    <row r="127" spans="1:7" ht="16.2" x14ac:dyDescent="0.3">
      <c r="A127">
        <v>2016</v>
      </c>
      <c r="B127" s="16" t="s">
        <v>150</v>
      </c>
      <c r="C127" s="25" t="s">
        <v>153</v>
      </c>
      <c r="D127" s="21">
        <v>210</v>
      </c>
      <c r="E127">
        <v>24.856000000000002</v>
      </c>
      <c r="F127">
        <v>73.087999999999994</v>
      </c>
      <c r="G127">
        <f>E127/F127</f>
        <v>0.34008318739054294</v>
      </c>
    </row>
    <row r="128" spans="1:7" ht="16.2" x14ac:dyDescent="0.3">
      <c r="A128">
        <v>2017</v>
      </c>
      <c r="B128" s="16" t="s">
        <v>150</v>
      </c>
      <c r="C128" s="25" t="s">
        <v>153</v>
      </c>
      <c r="D128" s="21">
        <v>210</v>
      </c>
      <c r="E128">
        <v>22.827000000000002</v>
      </c>
      <c r="F128">
        <v>79.119</v>
      </c>
      <c r="G128">
        <f>E128/F128</f>
        <v>0.28851476889242789</v>
      </c>
    </row>
    <row r="129" spans="1:7" ht="16.2" x14ac:dyDescent="0.3">
      <c r="A129">
        <v>2026</v>
      </c>
      <c r="B129" s="16" t="s">
        <v>150</v>
      </c>
      <c r="C129" s="25" t="s">
        <v>153</v>
      </c>
      <c r="D129" s="21">
        <v>209</v>
      </c>
      <c r="E129">
        <v>27.91</v>
      </c>
      <c r="F129">
        <v>76.323999999999998</v>
      </c>
      <c r="G129">
        <f>E129/F129</f>
        <v>0.36567789948115925</v>
      </c>
    </row>
    <row r="130" spans="1:7" ht="16.2" x14ac:dyDescent="0.3">
      <c r="A130">
        <v>2038</v>
      </c>
      <c r="B130" s="16" t="s">
        <v>150</v>
      </c>
      <c r="C130" s="25" t="s">
        <v>153</v>
      </c>
      <c r="D130" s="21">
        <v>210</v>
      </c>
      <c r="E130">
        <v>26.777999999999999</v>
      </c>
      <c r="F130">
        <v>75.492999999999995</v>
      </c>
      <c r="G130">
        <f>E130/F130</f>
        <v>0.35470838355874057</v>
      </c>
    </row>
    <row r="131" spans="1:7" ht="16.2" x14ac:dyDescent="0.3">
      <c r="A131">
        <v>2078</v>
      </c>
      <c r="B131" s="16" t="s">
        <v>150</v>
      </c>
      <c r="C131" s="25" t="s">
        <v>153</v>
      </c>
      <c r="D131" s="21">
        <v>210</v>
      </c>
      <c r="E131">
        <v>24.064</v>
      </c>
      <c r="F131" s="13">
        <v>68.686999999999998</v>
      </c>
      <c r="G131">
        <f>E131/F131</f>
        <v>0.35034285963865069</v>
      </c>
    </row>
    <row r="132" spans="1:7" ht="16.2" x14ac:dyDescent="0.3">
      <c r="A132">
        <v>2118</v>
      </c>
      <c r="B132" s="16" t="s">
        <v>150</v>
      </c>
      <c r="C132" s="25" t="s">
        <v>153</v>
      </c>
      <c r="D132" s="21">
        <v>208</v>
      </c>
      <c r="E132">
        <v>28.106000000000002</v>
      </c>
      <c r="F132">
        <v>77.191000000000003</v>
      </c>
      <c r="G132">
        <f>E132/F132</f>
        <v>0.36410980554727884</v>
      </c>
    </row>
    <row r="133" spans="1:7" ht="16.2" x14ac:dyDescent="0.3">
      <c r="A133">
        <v>2151</v>
      </c>
      <c r="B133" s="16" t="s">
        <v>150</v>
      </c>
      <c r="C133" s="25" t="s">
        <v>153</v>
      </c>
      <c r="D133" s="21">
        <v>207</v>
      </c>
      <c r="E133">
        <v>23.375</v>
      </c>
      <c r="F133">
        <v>65.352000000000004</v>
      </c>
      <c r="G133">
        <f>E133/F133</f>
        <v>0.35767841841106618</v>
      </c>
    </row>
    <row r="134" spans="1:7" ht="16.2" x14ac:dyDescent="0.3">
      <c r="A134">
        <v>1576</v>
      </c>
      <c r="B134" s="23" t="s">
        <v>151</v>
      </c>
      <c r="C134" s="24" t="s">
        <v>152</v>
      </c>
      <c r="D134" s="13">
        <v>216</v>
      </c>
      <c r="E134">
        <v>31.420999999999999</v>
      </c>
      <c r="F134">
        <v>78.766000000000005</v>
      </c>
      <c r="G134">
        <f>E134/F134</f>
        <v>0.39891577584236848</v>
      </c>
    </row>
    <row r="135" spans="1:7" ht="16.2" x14ac:dyDescent="0.3">
      <c r="A135">
        <v>1616</v>
      </c>
      <c r="B135" s="23" t="s">
        <v>151</v>
      </c>
      <c r="C135" s="24" t="s">
        <v>152</v>
      </c>
      <c r="D135" s="13">
        <v>208</v>
      </c>
      <c r="E135">
        <v>26.98</v>
      </c>
      <c r="F135">
        <v>64.569000000000003</v>
      </c>
      <c r="G135">
        <f>E135/F135</f>
        <v>0.41784757391317812</v>
      </c>
    </row>
    <row r="136" spans="1:7" ht="16.2" x14ac:dyDescent="0.3">
      <c r="A136">
        <v>1645</v>
      </c>
      <c r="B136" s="23" t="s">
        <v>151</v>
      </c>
      <c r="C136" s="24" t="s">
        <v>152</v>
      </c>
      <c r="D136" s="13">
        <v>210</v>
      </c>
      <c r="E136">
        <v>22.221</v>
      </c>
      <c r="F136">
        <v>71.173000000000002</v>
      </c>
      <c r="G136">
        <f>E136/F136</f>
        <v>0.31221109128461633</v>
      </c>
    </row>
    <row r="137" spans="1:7" ht="16.2" x14ac:dyDescent="0.3">
      <c r="A137">
        <v>1447</v>
      </c>
      <c r="B137" s="16" t="s">
        <v>150</v>
      </c>
      <c r="C137" s="24" t="s">
        <v>152</v>
      </c>
      <c r="D137" s="13">
        <v>214</v>
      </c>
      <c r="E137">
        <v>21.904</v>
      </c>
      <c r="F137">
        <v>72.701999999999998</v>
      </c>
      <c r="G137">
        <f>E137/F137</f>
        <v>0.30128469643201011</v>
      </c>
    </row>
    <row r="138" spans="1:7" ht="16.2" x14ac:dyDescent="0.3">
      <c r="A138">
        <v>1449</v>
      </c>
      <c r="B138" s="16" t="s">
        <v>150</v>
      </c>
      <c r="C138" s="24" t="s">
        <v>152</v>
      </c>
      <c r="D138" s="13">
        <v>214</v>
      </c>
      <c r="E138">
        <v>22.641999999999999</v>
      </c>
      <c r="F138">
        <v>69.099999999999994</v>
      </c>
      <c r="G138">
        <f>E138/F138</f>
        <v>0.32767004341534012</v>
      </c>
    </row>
    <row r="139" spans="1:7" ht="16.2" x14ac:dyDescent="0.3">
      <c r="A139">
        <v>1642</v>
      </c>
      <c r="B139" s="16" t="s">
        <v>150</v>
      </c>
      <c r="C139" s="24" t="s">
        <v>152</v>
      </c>
      <c r="D139" s="13">
        <v>214</v>
      </c>
      <c r="E139">
        <v>28.809000000000001</v>
      </c>
      <c r="F139">
        <v>70.968000000000004</v>
      </c>
      <c r="G139">
        <f>E139/F139</f>
        <v>0.40594352384173149</v>
      </c>
    </row>
    <row r="140" spans="1:7" ht="16.2" x14ac:dyDescent="0.3">
      <c r="A140">
        <v>1665</v>
      </c>
      <c r="B140" s="16" t="s">
        <v>150</v>
      </c>
      <c r="C140" s="24" t="s">
        <v>152</v>
      </c>
      <c r="D140" s="13">
        <v>210</v>
      </c>
      <c r="E140">
        <v>25.827000000000002</v>
      </c>
      <c r="F140">
        <v>76.099999999999994</v>
      </c>
      <c r="G140">
        <f>E140/F140</f>
        <v>0.33938239159001321</v>
      </c>
    </row>
    <row r="141" spans="1:7" ht="16.2" x14ac:dyDescent="0.3">
      <c r="A141">
        <v>1786</v>
      </c>
      <c r="B141" s="16" t="s">
        <v>150</v>
      </c>
      <c r="C141" s="24" t="s">
        <v>152</v>
      </c>
      <c r="D141" s="13">
        <v>215</v>
      </c>
      <c r="E141">
        <v>21.728999999999999</v>
      </c>
      <c r="F141">
        <v>71.873000000000005</v>
      </c>
      <c r="G141">
        <f>E141/F141</f>
        <v>0.30232493425904022</v>
      </c>
    </row>
    <row r="142" spans="1:7" ht="16.2" x14ac:dyDescent="0.3">
      <c r="A142">
        <v>1693</v>
      </c>
      <c r="B142" s="23" t="s">
        <v>151</v>
      </c>
      <c r="C142" s="22" t="s">
        <v>149</v>
      </c>
      <c r="D142" s="13">
        <v>208</v>
      </c>
      <c r="E142">
        <v>27.408999999999999</v>
      </c>
      <c r="F142">
        <v>78.784999999999997</v>
      </c>
      <c r="G142">
        <f>E142/F142</f>
        <v>0.3478961731294028</v>
      </c>
    </row>
    <row r="143" spans="1:7" ht="16.2" x14ac:dyDescent="0.3">
      <c r="A143">
        <v>1694</v>
      </c>
      <c r="B143" s="23" t="s">
        <v>151</v>
      </c>
      <c r="C143" s="22" t="s">
        <v>149</v>
      </c>
      <c r="D143" s="13">
        <v>209</v>
      </c>
      <c r="E143">
        <v>29.795999999999999</v>
      </c>
      <c r="F143">
        <v>72.316000000000003</v>
      </c>
      <c r="G143">
        <f>E143/F143</f>
        <v>0.41202500138281983</v>
      </c>
    </row>
    <row r="144" spans="1:7" ht="16.2" x14ac:dyDescent="0.3">
      <c r="A144">
        <v>1802</v>
      </c>
      <c r="B144" s="23" t="s">
        <v>151</v>
      </c>
      <c r="C144" s="22" t="s">
        <v>149</v>
      </c>
      <c r="D144" s="13">
        <v>211</v>
      </c>
      <c r="E144">
        <v>26.367000000000001</v>
      </c>
      <c r="F144">
        <v>73.474999999999994</v>
      </c>
      <c r="G144">
        <f>E144/F144</f>
        <v>0.35885675399795852</v>
      </c>
    </row>
    <row r="145" spans="1:7" ht="16.2" x14ac:dyDescent="0.3">
      <c r="A145">
        <v>1814</v>
      </c>
      <c r="B145" s="23" t="s">
        <v>151</v>
      </c>
      <c r="C145" s="22" t="s">
        <v>149</v>
      </c>
      <c r="D145" s="21">
        <v>209</v>
      </c>
      <c r="E145">
        <v>23.277000000000001</v>
      </c>
      <c r="F145">
        <v>71.322000000000003</v>
      </c>
      <c r="G145">
        <f>E145/F145</f>
        <v>0.32636493648523596</v>
      </c>
    </row>
    <row r="146" spans="1:7" ht="16.2" x14ac:dyDescent="0.3">
      <c r="A146">
        <v>1919</v>
      </c>
      <c r="B146" s="23" t="s">
        <v>151</v>
      </c>
      <c r="C146" s="22" t="s">
        <v>149</v>
      </c>
      <c r="D146" s="21">
        <v>211</v>
      </c>
      <c r="E146">
        <v>25.393999999999998</v>
      </c>
      <c r="F146">
        <v>78.150000000000006</v>
      </c>
      <c r="G146">
        <f>E146/F146</f>
        <v>0.32493921944977605</v>
      </c>
    </row>
    <row r="147" spans="1:7" ht="16.2" x14ac:dyDescent="0.3">
      <c r="A147">
        <v>2018</v>
      </c>
      <c r="B147" s="23" t="s">
        <v>151</v>
      </c>
      <c r="C147" s="22" t="s">
        <v>149</v>
      </c>
      <c r="D147" s="21">
        <v>208</v>
      </c>
      <c r="E147">
        <v>26.914999999999999</v>
      </c>
      <c r="F147">
        <v>74.301000000000002</v>
      </c>
      <c r="G147">
        <f>E147/F147</f>
        <v>0.36224276927632199</v>
      </c>
    </row>
    <row r="148" spans="1:7" ht="16.2" x14ac:dyDescent="0.3">
      <c r="A148">
        <v>2035</v>
      </c>
      <c r="B148" s="23" t="s">
        <v>151</v>
      </c>
      <c r="C148" s="22" t="s">
        <v>149</v>
      </c>
      <c r="D148" s="21">
        <v>202</v>
      </c>
      <c r="E148">
        <v>28.262</v>
      </c>
      <c r="F148">
        <v>80.091999999999999</v>
      </c>
      <c r="G148">
        <f>E148/F148</f>
        <v>0.35286920041951758</v>
      </c>
    </row>
    <row r="149" spans="1:7" ht="16.2" x14ac:dyDescent="0.3">
      <c r="A149">
        <v>1741</v>
      </c>
      <c r="B149" s="16" t="s">
        <v>150</v>
      </c>
      <c r="C149" s="22" t="s">
        <v>149</v>
      </c>
      <c r="D149" s="21">
        <v>213</v>
      </c>
      <c r="E149">
        <v>25.419</v>
      </c>
      <c r="F149">
        <v>69.703000000000003</v>
      </c>
      <c r="G149">
        <f>E149/F149</f>
        <v>0.36467583891654592</v>
      </c>
    </row>
    <row r="150" spans="1:7" ht="16.2" x14ac:dyDescent="0.3">
      <c r="A150">
        <v>1808</v>
      </c>
      <c r="B150" s="16" t="s">
        <v>150</v>
      </c>
      <c r="C150" s="22" t="s">
        <v>149</v>
      </c>
      <c r="D150" s="21">
        <v>209</v>
      </c>
      <c r="E150">
        <v>24.574000000000002</v>
      </c>
      <c r="F150">
        <v>70.254999999999995</v>
      </c>
      <c r="G150">
        <f>E150/F150</f>
        <v>0.34978293359903212</v>
      </c>
    </row>
    <row r="151" spans="1:7" ht="16.2" x14ac:dyDescent="0.3">
      <c r="A151">
        <v>2087</v>
      </c>
      <c r="B151" s="16" t="s">
        <v>150</v>
      </c>
      <c r="C151" s="22" t="s">
        <v>149</v>
      </c>
      <c r="D151" s="21">
        <v>215</v>
      </c>
      <c r="E151">
        <v>27.922000000000001</v>
      </c>
      <c r="F151">
        <v>77.596000000000004</v>
      </c>
      <c r="G151">
        <f>E151/F151</f>
        <v>0.35983813598639103</v>
      </c>
    </row>
    <row r="152" spans="1:7" ht="16.2" x14ac:dyDescent="0.3">
      <c r="A152">
        <v>2171</v>
      </c>
      <c r="B152" s="31" t="s">
        <v>150</v>
      </c>
      <c r="C152" s="22" t="s">
        <v>149</v>
      </c>
      <c r="D152" s="21">
        <v>211</v>
      </c>
      <c r="E152">
        <v>22.661999999999999</v>
      </c>
      <c r="F152">
        <v>74.171000000000006</v>
      </c>
      <c r="G152">
        <f>E152/F152</f>
        <v>0.30553720456782296</v>
      </c>
    </row>
    <row r="153" spans="1:7" x14ac:dyDescent="0.3">
      <c r="A153" s="27"/>
      <c r="B153" s="30"/>
      <c r="C153" s="29"/>
      <c r="D153" s="28"/>
      <c r="E153" s="27"/>
      <c r="F153" s="27"/>
      <c r="G153" s="27"/>
    </row>
    <row r="154" spans="1:7" ht="16.2" x14ac:dyDescent="0.3">
      <c r="A154">
        <v>1670</v>
      </c>
      <c r="B154" s="23" t="s">
        <v>151</v>
      </c>
      <c r="C154" s="12" t="s">
        <v>154</v>
      </c>
      <c r="D154" s="13">
        <v>120</v>
      </c>
      <c r="E154">
        <v>23</v>
      </c>
      <c r="F154">
        <v>65.534000000000006</v>
      </c>
      <c r="G154">
        <f>E154/F154</f>
        <v>0.35096285897396767</v>
      </c>
    </row>
    <row r="155" spans="1:7" ht="16.2" x14ac:dyDescent="0.3">
      <c r="A155">
        <v>1671</v>
      </c>
      <c r="B155" s="26" t="s">
        <v>151</v>
      </c>
      <c r="C155" s="12" t="s">
        <v>154</v>
      </c>
      <c r="D155" s="13">
        <v>120</v>
      </c>
      <c r="E155">
        <v>24.97</v>
      </c>
      <c r="F155">
        <v>69.706000000000003</v>
      </c>
      <c r="G155">
        <f>E155/F155</f>
        <v>0.35821880469400047</v>
      </c>
    </row>
    <row r="156" spans="1:7" ht="16.2" x14ac:dyDescent="0.3">
      <c r="A156">
        <v>1695</v>
      </c>
      <c r="B156" s="26" t="s">
        <v>151</v>
      </c>
      <c r="C156" s="12" t="s">
        <v>154</v>
      </c>
      <c r="D156" s="13">
        <v>121</v>
      </c>
      <c r="E156">
        <v>22.123000000000001</v>
      </c>
      <c r="F156">
        <v>78.061000000000007</v>
      </c>
      <c r="G156">
        <f>E156/F156</f>
        <v>0.28340656665940739</v>
      </c>
    </row>
    <row r="157" spans="1:7" ht="16.2" x14ac:dyDescent="0.3">
      <c r="A157">
        <v>1657</v>
      </c>
      <c r="B157" s="31" t="s">
        <v>150</v>
      </c>
      <c r="C157" s="12" t="s">
        <v>154</v>
      </c>
      <c r="D157" s="13">
        <v>119</v>
      </c>
      <c r="E157">
        <v>20.213999999999999</v>
      </c>
      <c r="F157">
        <v>69.370999999999995</v>
      </c>
      <c r="G157">
        <f>E157/F157</f>
        <v>0.29138977382479708</v>
      </c>
    </row>
    <row r="158" spans="1:7" ht="16.2" x14ac:dyDescent="0.3">
      <c r="A158">
        <v>1830</v>
      </c>
      <c r="B158" s="16" t="s">
        <v>150</v>
      </c>
      <c r="C158" s="12" t="s">
        <v>154</v>
      </c>
      <c r="D158" s="13">
        <v>120</v>
      </c>
      <c r="E158">
        <v>20.876000000000001</v>
      </c>
      <c r="F158">
        <v>67.102999999999994</v>
      </c>
      <c r="G158">
        <f>E158/F158</f>
        <v>0.31110382546234899</v>
      </c>
    </row>
    <row r="159" spans="1:7" ht="16.2" x14ac:dyDescent="0.3">
      <c r="A159">
        <v>1874</v>
      </c>
      <c r="B159" s="16" t="s">
        <v>150</v>
      </c>
      <c r="C159" s="12" t="s">
        <v>154</v>
      </c>
      <c r="D159" s="13">
        <v>125</v>
      </c>
      <c r="E159">
        <v>25.335000000000001</v>
      </c>
      <c r="F159">
        <v>70.655000000000001</v>
      </c>
      <c r="G159">
        <f>E159/F159</f>
        <v>0.35857334937371738</v>
      </c>
    </row>
    <row r="160" spans="1:7" ht="16.2" x14ac:dyDescent="0.3">
      <c r="A160">
        <v>2155</v>
      </c>
      <c r="B160" s="26" t="s">
        <v>151</v>
      </c>
      <c r="C160" s="25" t="s">
        <v>153</v>
      </c>
      <c r="D160" s="13">
        <v>117</v>
      </c>
      <c r="E160">
        <v>30.193000000000001</v>
      </c>
      <c r="F160">
        <v>73.408000000000001</v>
      </c>
      <c r="G160">
        <f>E160/F160</f>
        <v>0.41130394507410639</v>
      </c>
    </row>
    <row r="161" spans="1:7" ht="16.2" x14ac:dyDescent="0.3">
      <c r="A161">
        <v>2377</v>
      </c>
      <c r="B161" s="23" t="s">
        <v>151</v>
      </c>
      <c r="C161" s="25" t="s">
        <v>153</v>
      </c>
      <c r="D161" s="13">
        <v>123</v>
      </c>
      <c r="E161">
        <v>28.158999999999999</v>
      </c>
      <c r="F161">
        <v>77.141000000000005</v>
      </c>
      <c r="G161">
        <f>E161/F161</f>
        <v>0.36503286190223094</v>
      </c>
    </row>
    <row r="162" spans="1:7" ht="16.2" x14ac:dyDescent="0.3">
      <c r="A162">
        <v>2399</v>
      </c>
      <c r="B162" s="23" t="s">
        <v>151</v>
      </c>
      <c r="C162" s="25" t="s">
        <v>153</v>
      </c>
      <c r="D162" s="13">
        <v>119</v>
      </c>
      <c r="E162">
        <v>22.777999999999999</v>
      </c>
      <c r="F162">
        <v>75.822000000000003</v>
      </c>
      <c r="G162">
        <f>E162/F162</f>
        <v>0.30041412782569699</v>
      </c>
    </row>
    <row r="163" spans="1:7" ht="16.2" x14ac:dyDescent="0.3">
      <c r="A163">
        <v>2436</v>
      </c>
      <c r="B163" s="23" t="s">
        <v>151</v>
      </c>
      <c r="C163" s="25" t="s">
        <v>153</v>
      </c>
      <c r="D163" s="13">
        <v>113</v>
      </c>
      <c r="E163">
        <v>25.89</v>
      </c>
      <c r="F163">
        <v>73.941999999999993</v>
      </c>
      <c r="G163">
        <f>E163/F163</f>
        <v>0.35013929836899194</v>
      </c>
    </row>
    <row r="164" spans="1:7" ht="16.2" x14ac:dyDescent="0.3">
      <c r="A164">
        <v>2437</v>
      </c>
      <c r="B164" s="23" t="s">
        <v>151</v>
      </c>
      <c r="C164" s="25" t="s">
        <v>153</v>
      </c>
      <c r="D164" s="13">
        <v>113</v>
      </c>
      <c r="E164">
        <v>27.513000000000002</v>
      </c>
      <c r="F164">
        <v>81.054000000000002</v>
      </c>
      <c r="G164">
        <f>E164/F164</f>
        <v>0.33944037308461028</v>
      </c>
    </row>
    <row r="165" spans="1:7" ht="16.2" x14ac:dyDescent="0.3">
      <c r="A165">
        <v>2502</v>
      </c>
      <c r="B165" s="23" t="s">
        <v>151</v>
      </c>
      <c r="C165" s="25" t="s">
        <v>153</v>
      </c>
      <c r="D165" s="13">
        <v>123</v>
      </c>
      <c r="E165" t="s">
        <v>155</v>
      </c>
    </row>
    <row r="166" spans="1:7" ht="16.2" x14ac:dyDescent="0.3">
      <c r="A166">
        <v>2697</v>
      </c>
      <c r="B166" s="23" t="s">
        <v>151</v>
      </c>
      <c r="C166" s="25" t="s">
        <v>153</v>
      </c>
      <c r="D166" s="13">
        <v>121</v>
      </c>
      <c r="E166">
        <v>24.347999999999999</v>
      </c>
      <c r="F166">
        <v>70.84</v>
      </c>
      <c r="G166">
        <f>E166/F166</f>
        <v>0.3437041219649915</v>
      </c>
    </row>
    <row r="167" spans="1:7" ht="16.2" x14ac:dyDescent="0.3">
      <c r="A167">
        <v>2159</v>
      </c>
      <c r="B167" s="16" t="s">
        <v>150</v>
      </c>
      <c r="C167" s="25" t="s">
        <v>153</v>
      </c>
      <c r="D167" s="21">
        <v>122</v>
      </c>
      <c r="E167">
        <v>27.087</v>
      </c>
      <c r="F167" s="13">
        <v>80.031000000000006</v>
      </c>
      <c r="G167">
        <f>E167/F167</f>
        <v>0.33845634816508602</v>
      </c>
    </row>
    <row r="168" spans="1:7" ht="16.2" x14ac:dyDescent="0.3">
      <c r="A168">
        <v>2184</v>
      </c>
      <c r="B168" s="16" t="s">
        <v>150</v>
      </c>
      <c r="C168" s="25" t="s">
        <v>153</v>
      </c>
      <c r="D168" s="21">
        <v>119</v>
      </c>
      <c r="E168">
        <v>24.23</v>
      </c>
      <c r="F168" s="15">
        <v>69.828000000000003</v>
      </c>
      <c r="G168">
        <f>E168/F168</f>
        <v>0.34699547459471847</v>
      </c>
    </row>
    <row r="169" spans="1:7" ht="16.2" x14ac:dyDescent="0.3">
      <c r="A169">
        <v>2303</v>
      </c>
      <c r="B169" s="16" t="s">
        <v>150</v>
      </c>
      <c r="C169" s="25" t="s">
        <v>153</v>
      </c>
      <c r="D169" s="13">
        <v>122</v>
      </c>
      <c r="E169">
        <v>22.872</v>
      </c>
      <c r="F169">
        <v>65.275999999999996</v>
      </c>
      <c r="G169">
        <f>E169/F169</f>
        <v>0.35038911698020714</v>
      </c>
    </row>
    <row r="170" spans="1:7" ht="16.2" x14ac:dyDescent="0.3">
      <c r="A170">
        <v>2319</v>
      </c>
      <c r="B170" s="16" t="s">
        <v>150</v>
      </c>
      <c r="C170" s="25" t="s">
        <v>153</v>
      </c>
      <c r="D170" s="13">
        <v>121</v>
      </c>
      <c r="E170">
        <v>26.311</v>
      </c>
      <c r="F170">
        <v>72.980999999999995</v>
      </c>
      <c r="G170">
        <f>E170/F170</f>
        <v>0.36051849111412559</v>
      </c>
    </row>
    <row r="171" spans="1:7" ht="16.2" x14ac:dyDescent="0.3">
      <c r="A171">
        <v>2321</v>
      </c>
      <c r="B171" s="16" t="s">
        <v>150</v>
      </c>
      <c r="C171" s="25" t="s">
        <v>153</v>
      </c>
      <c r="D171" s="13">
        <v>121</v>
      </c>
      <c r="E171">
        <v>22.998000000000001</v>
      </c>
      <c r="F171">
        <v>70.522000000000006</v>
      </c>
      <c r="G171">
        <f>E171/F171</f>
        <v>0.32611100082243838</v>
      </c>
    </row>
    <row r="172" spans="1:7" ht="16.2" x14ac:dyDescent="0.3">
      <c r="A172">
        <v>2440</v>
      </c>
      <c r="B172" s="16" t="s">
        <v>150</v>
      </c>
      <c r="C172" s="25" t="s">
        <v>153</v>
      </c>
      <c r="D172" s="13">
        <v>113</v>
      </c>
      <c r="E172">
        <v>26.2</v>
      </c>
      <c r="F172">
        <v>80.117000000000004</v>
      </c>
      <c r="G172">
        <f>E172/F172</f>
        <v>0.32702173071882368</v>
      </c>
    </row>
    <row r="173" spans="1:7" ht="16.2" x14ac:dyDescent="0.3">
      <c r="A173">
        <v>2493</v>
      </c>
      <c r="B173" s="16" t="s">
        <v>150</v>
      </c>
      <c r="C173" s="25" t="s">
        <v>153</v>
      </c>
      <c r="D173" s="13">
        <v>124</v>
      </c>
      <c r="E173">
        <v>23.059000000000001</v>
      </c>
      <c r="F173">
        <v>74.484999999999999</v>
      </c>
      <c r="G173">
        <f>E173/F173</f>
        <v>0.30957910988789689</v>
      </c>
    </row>
    <row r="174" spans="1:7" ht="16.2" x14ac:dyDescent="0.3">
      <c r="A174">
        <v>2519</v>
      </c>
      <c r="B174" s="16" t="s">
        <v>150</v>
      </c>
      <c r="C174" s="25" t="s">
        <v>153</v>
      </c>
      <c r="D174" s="13">
        <v>117</v>
      </c>
      <c r="E174" t="s">
        <v>155</v>
      </c>
    </row>
    <row r="175" spans="1:7" ht="16.2" x14ac:dyDescent="0.3">
      <c r="A175">
        <v>2563</v>
      </c>
      <c r="B175" s="16" t="s">
        <v>150</v>
      </c>
      <c r="C175" s="25" t="s">
        <v>153</v>
      </c>
      <c r="D175" s="13">
        <v>123</v>
      </c>
      <c r="E175">
        <v>23.571000000000002</v>
      </c>
      <c r="F175">
        <v>68.283000000000001</v>
      </c>
      <c r="G175">
        <f>E175/F175</f>
        <v>0.34519572953736655</v>
      </c>
    </row>
    <row r="176" spans="1:7" ht="16.2" x14ac:dyDescent="0.3">
      <c r="A176">
        <v>1724</v>
      </c>
      <c r="B176" s="23" t="s">
        <v>151</v>
      </c>
      <c r="C176" s="24" t="s">
        <v>152</v>
      </c>
      <c r="D176" s="13">
        <v>117</v>
      </c>
      <c r="E176">
        <v>23.640999999999998</v>
      </c>
      <c r="F176">
        <v>78.588999999999999</v>
      </c>
      <c r="G176">
        <f>E176/F176</f>
        <v>0.30081818066141569</v>
      </c>
    </row>
    <row r="177" spans="1:7" ht="16.2" x14ac:dyDescent="0.3">
      <c r="A177">
        <v>1725</v>
      </c>
      <c r="B177" s="23" t="s">
        <v>151</v>
      </c>
      <c r="C177" s="24" t="s">
        <v>152</v>
      </c>
      <c r="D177" s="13">
        <v>117</v>
      </c>
      <c r="E177">
        <v>27.628</v>
      </c>
      <c r="F177">
        <v>78.415000000000006</v>
      </c>
      <c r="G177">
        <f>E177/F177</f>
        <v>0.35233054900210414</v>
      </c>
    </row>
    <row r="178" spans="1:7" ht="16.2" x14ac:dyDescent="0.3">
      <c r="A178">
        <v>1706</v>
      </c>
      <c r="B178" s="16" t="s">
        <v>150</v>
      </c>
      <c r="C178" s="24" t="s">
        <v>152</v>
      </c>
      <c r="D178" s="13">
        <v>120</v>
      </c>
      <c r="E178">
        <v>27.29</v>
      </c>
      <c r="F178">
        <v>78.945999999999998</v>
      </c>
      <c r="G178">
        <f>E178/F178</f>
        <v>0.34567932510830185</v>
      </c>
    </row>
    <row r="179" spans="1:7" ht="16.2" x14ac:dyDescent="0.3">
      <c r="A179">
        <v>1735</v>
      </c>
      <c r="B179" s="16" t="s">
        <v>150</v>
      </c>
      <c r="C179" s="24" t="s">
        <v>152</v>
      </c>
      <c r="D179" s="13">
        <v>121</v>
      </c>
      <c r="E179">
        <v>23.084</v>
      </c>
      <c r="F179">
        <v>79.602999999999994</v>
      </c>
      <c r="G179">
        <f>E179/F179</f>
        <v>0.2899890707636647</v>
      </c>
    </row>
    <row r="180" spans="1:7" ht="16.2" x14ac:dyDescent="0.3">
      <c r="A180">
        <v>2091</v>
      </c>
      <c r="B180" s="23" t="s">
        <v>151</v>
      </c>
      <c r="C180" s="22" t="s">
        <v>149</v>
      </c>
      <c r="D180" s="13">
        <v>119</v>
      </c>
      <c r="E180">
        <v>28.545999999999999</v>
      </c>
      <c r="F180">
        <v>78.572000000000003</v>
      </c>
      <c r="G180">
        <f>E180/F180</f>
        <v>0.36331008501756351</v>
      </c>
    </row>
    <row r="181" spans="1:7" ht="16.2" x14ac:dyDescent="0.3">
      <c r="A181">
        <v>2117</v>
      </c>
      <c r="B181" s="23" t="s">
        <v>151</v>
      </c>
      <c r="C181" s="22" t="s">
        <v>149</v>
      </c>
      <c r="D181" s="13">
        <v>109</v>
      </c>
      <c r="E181">
        <v>29.210999999999999</v>
      </c>
      <c r="F181">
        <v>78.972999999999999</v>
      </c>
      <c r="G181">
        <f>E181/F181</f>
        <v>0.36988591037443175</v>
      </c>
    </row>
    <row r="182" spans="1:7" ht="16.2" x14ac:dyDescent="0.3">
      <c r="A182">
        <v>2152</v>
      </c>
      <c r="B182" s="23" t="s">
        <v>151</v>
      </c>
      <c r="C182" s="22" t="s">
        <v>149</v>
      </c>
      <c r="D182" s="13">
        <v>117</v>
      </c>
      <c r="E182">
        <v>30.79</v>
      </c>
      <c r="F182">
        <v>77.545000000000002</v>
      </c>
      <c r="G182">
        <f>E182/F182</f>
        <v>0.39705977174543811</v>
      </c>
    </row>
    <row r="183" spans="1:7" ht="16.2" x14ac:dyDescent="0.3">
      <c r="A183">
        <v>2167</v>
      </c>
      <c r="B183" s="23" t="s">
        <v>151</v>
      </c>
      <c r="C183" s="22" t="s">
        <v>149</v>
      </c>
      <c r="D183" s="13">
        <v>114</v>
      </c>
      <c r="E183">
        <v>28.908000000000001</v>
      </c>
      <c r="F183">
        <v>76.465000000000003</v>
      </c>
      <c r="G183">
        <f>E183/F183</f>
        <v>0.3780553194271889</v>
      </c>
    </row>
    <row r="184" spans="1:7" ht="16.2" x14ac:dyDescent="0.3">
      <c r="A184">
        <v>2501</v>
      </c>
      <c r="B184" s="23" t="s">
        <v>151</v>
      </c>
      <c r="C184" s="22" t="s">
        <v>149</v>
      </c>
      <c r="D184" s="13">
        <v>123</v>
      </c>
      <c r="E184">
        <v>26.196000000000002</v>
      </c>
      <c r="F184">
        <v>74.245000000000005</v>
      </c>
      <c r="G184">
        <f>E184/F184</f>
        <v>0.35283184052798167</v>
      </c>
    </row>
    <row r="185" spans="1:7" ht="18" customHeight="1" x14ac:dyDescent="0.3">
      <c r="A185">
        <v>1709</v>
      </c>
      <c r="B185" s="16" t="s">
        <v>150</v>
      </c>
      <c r="C185" s="22" t="s">
        <v>149</v>
      </c>
      <c r="D185" s="13">
        <v>120</v>
      </c>
      <c r="E185">
        <v>27.158999999999999</v>
      </c>
      <c r="F185">
        <v>81.021000000000001</v>
      </c>
      <c r="G185">
        <f>E185/F185</f>
        <v>0.33520939015810713</v>
      </c>
    </row>
    <row r="186" spans="1:7" ht="16.2" x14ac:dyDescent="0.3">
      <c r="A186">
        <v>1809</v>
      </c>
      <c r="B186" s="16" t="s">
        <v>150</v>
      </c>
      <c r="C186" s="22" t="s">
        <v>149</v>
      </c>
      <c r="D186" s="13">
        <v>121</v>
      </c>
      <c r="E186">
        <v>26.831</v>
      </c>
      <c r="F186">
        <v>70.742999999999995</v>
      </c>
      <c r="G186">
        <f>E186/F186</f>
        <v>0.37927427448652168</v>
      </c>
    </row>
    <row r="187" spans="1:7" ht="16.2" x14ac:dyDescent="0.3">
      <c r="A187">
        <v>1818</v>
      </c>
      <c r="B187" s="16" t="s">
        <v>150</v>
      </c>
      <c r="C187" s="22" t="s">
        <v>149</v>
      </c>
      <c r="D187" s="13">
        <v>121</v>
      </c>
      <c r="E187">
        <v>23.161000000000001</v>
      </c>
      <c r="F187">
        <v>74.481999999999999</v>
      </c>
      <c r="G187">
        <f>E187/F187</f>
        <v>0.31096103756612337</v>
      </c>
    </row>
    <row r="188" spans="1:7" ht="16.2" x14ac:dyDescent="0.3">
      <c r="A188">
        <v>1820</v>
      </c>
      <c r="B188" s="16" t="s">
        <v>150</v>
      </c>
      <c r="C188" s="22" t="s">
        <v>149</v>
      </c>
      <c r="D188" s="13">
        <v>118</v>
      </c>
      <c r="E188">
        <v>22.375</v>
      </c>
      <c r="F188">
        <v>79.626000000000005</v>
      </c>
      <c r="G188">
        <f>E188/F188</f>
        <v>0.28100118051892597</v>
      </c>
    </row>
    <row r="189" spans="1:7" ht="16.2" x14ac:dyDescent="0.3">
      <c r="A189">
        <v>2467</v>
      </c>
      <c r="B189" s="16" t="s">
        <v>150</v>
      </c>
      <c r="C189" s="22" t="s">
        <v>149</v>
      </c>
      <c r="D189" s="13">
        <v>102</v>
      </c>
      <c r="E189">
        <v>24.978000000000002</v>
      </c>
      <c r="F189">
        <v>78.103999999999999</v>
      </c>
      <c r="G189">
        <f>E189/F189</f>
        <v>0.31980436341288543</v>
      </c>
    </row>
    <row r="190" spans="1:7" x14ac:dyDescent="0.3">
      <c r="A190" s="27"/>
      <c r="B190" s="30"/>
      <c r="C190" s="29"/>
      <c r="D190" s="28"/>
      <c r="E190" s="27"/>
      <c r="F190" s="27"/>
      <c r="G190" s="27"/>
    </row>
    <row r="191" spans="1:7" ht="16.2" x14ac:dyDescent="0.3">
      <c r="A191">
        <v>1710</v>
      </c>
      <c r="B191" s="26" t="s">
        <v>151</v>
      </c>
      <c r="C191" s="12" t="s">
        <v>154</v>
      </c>
      <c r="D191" s="13">
        <v>47</v>
      </c>
      <c r="E191">
        <v>21.436</v>
      </c>
      <c r="F191">
        <v>65.150000000000006</v>
      </c>
      <c r="G191">
        <f>E191/F191</f>
        <v>0.329025326170376</v>
      </c>
    </row>
    <row r="192" spans="1:7" ht="16.2" x14ac:dyDescent="0.3">
      <c r="A192">
        <v>1712</v>
      </c>
      <c r="B192" s="23" t="s">
        <v>151</v>
      </c>
      <c r="C192" s="12" t="s">
        <v>154</v>
      </c>
      <c r="D192" s="13">
        <v>47</v>
      </c>
      <c r="E192">
        <v>22.78</v>
      </c>
      <c r="F192">
        <v>66.004999999999995</v>
      </c>
      <c r="G192">
        <f>E192/F192</f>
        <v>0.34512536929020532</v>
      </c>
    </row>
    <row r="193" spans="1:7" ht="16.2" x14ac:dyDescent="0.3">
      <c r="A193">
        <v>2580</v>
      </c>
      <c r="B193" s="23" t="s">
        <v>151</v>
      </c>
      <c r="C193" s="12" t="s">
        <v>154</v>
      </c>
      <c r="D193" s="13">
        <v>44</v>
      </c>
      <c r="E193">
        <v>23.196999999999999</v>
      </c>
      <c r="F193">
        <v>67.451999999999998</v>
      </c>
      <c r="G193">
        <f>E193/F193</f>
        <v>0.34390381308189527</v>
      </c>
    </row>
    <row r="194" spans="1:7" ht="16.2" x14ac:dyDescent="0.3">
      <c r="A194">
        <v>1412</v>
      </c>
      <c r="B194" s="16" t="s">
        <v>150</v>
      </c>
      <c r="C194" s="12" t="s">
        <v>154</v>
      </c>
      <c r="D194" s="13">
        <v>39</v>
      </c>
      <c r="E194">
        <v>17.196000000000002</v>
      </c>
      <c r="F194">
        <v>66.025999999999996</v>
      </c>
      <c r="G194">
        <f>E194/F194</f>
        <v>0.26044285584466731</v>
      </c>
    </row>
    <row r="195" spans="1:7" ht="16.2" x14ac:dyDescent="0.3">
      <c r="A195">
        <v>1729</v>
      </c>
      <c r="B195" s="16" t="s">
        <v>150</v>
      </c>
      <c r="C195" s="12" t="s">
        <v>154</v>
      </c>
      <c r="D195" s="13">
        <v>46</v>
      </c>
      <c r="E195">
        <v>21.478999999999999</v>
      </c>
      <c r="F195">
        <v>74.748000000000005</v>
      </c>
      <c r="G195">
        <f>E195/F195</f>
        <v>0.28735216995772461</v>
      </c>
    </row>
    <row r="196" spans="1:7" ht="16.2" x14ac:dyDescent="0.3">
      <c r="A196">
        <v>2597</v>
      </c>
      <c r="B196" s="23" t="s">
        <v>151</v>
      </c>
      <c r="C196" s="25" t="s">
        <v>153</v>
      </c>
      <c r="D196" s="13">
        <v>45</v>
      </c>
      <c r="E196">
        <v>24.256</v>
      </c>
      <c r="F196">
        <v>75.034999999999997</v>
      </c>
      <c r="G196">
        <f>E196/F196</f>
        <v>0.32326247751049514</v>
      </c>
    </row>
    <row r="197" spans="1:7" ht="16.2" x14ac:dyDescent="0.3">
      <c r="A197">
        <v>2629</v>
      </c>
      <c r="B197" s="23" t="s">
        <v>151</v>
      </c>
      <c r="C197" s="25" t="s">
        <v>153</v>
      </c>
      <c r="D197" s="13">
        <v>49</v>
      </c>
      <c r="E197">
        <v>28.626000000000001</v>
      </c>
      <c r="F197">
        <v>76.16</v>
      </c>
      <c r="G197">
        <f>E197/F197</f>
        <v>0.37586659663865551</v>
      </c>
    </row>
    <row r="198" spans="1:7" ht="16.2" x14ac:dyDescent="0.3">
      <c r="A198">
        <v>2638</v>
      </c>
      <c r="B198" s="23" t="s">
        <v>151</v>
      </c>
      <c r="C198" s="25" t="s">
        <v>153</v>
      </c>
      <c r="D198" s="18">
        <v>25</v>
      </c>
      <c r="E198">
        <v>24.946000000000002</v>
      </c>
      <c r="F198">
        <v>69.423000000000002</v>
      </c>
      <c r="G198">
        <f>E198/F198</f>
        <v>0.35933336214222955</v>
      </c>
    </row>
    <row r="199" spans="1:7" ht="16.2" x14ac:dyDescent="0.3">
      <c r="A199">
        <v>2651</v>
      </c>
      <c r="B199" s="23" t="s">
        <v>151</v>
      </c>
      <c r="C199" s="25" t="s">
        <v>153</v>
      </c>
      <c r="D199" s="13">
        <v>46</v>
      </c>
      <c r="E199">
        <v>17.914999999999999</v>
      </c>
      <c r="F199">
        <v>72.16</v>
      </c>
      <c r="G199">
        <f>E199/F199</f>
        <v>0.24826773835920177</v>
      </c>
    </row>
    <row r="200" spans="1:7" ht="16.2" x14ac:dyDescent="0.3">
      <c r="A200">
        <v>2656</v>
      </c>
      <c r="B200" s="23" t="s">
        <v>151</v>
      </c>
      <c r="C200" s="25" t="s">
        <v>153</v>
      </c>
      <c r="D200" s="13">
        <v>46</v>
      </c>
      <c r="E200">
        <v>20.49</v>
      </c>
      <c r="F200">
        <v>76.626999999999995</v>
      </c>
      <c r="G200">
        <f>E200/F200</f>
        <v>0.26739921959622587</v>
      </c>
    </row>
    <row r="201" spans="1:7" ht="16.2" x14ac:dyDescent="0.3">
      <c r="A201">
        <v>2381</v>
      </c>
      <c r="B201" s="16" t="s">
        <v>150</v>
      </c>
      <c r="C201" s="25" t="s">
        <v>153</v>
      </c>
      <c r="D201" s="13">
        <v>47</v>
      </c>
      <c r="E201">
        <v>27.311</v>
      </c>
      <c r="F201">
        <v>81.72</v>
      </c>
      <c r="G201">
        <f>E201/F201</f>
        <v>0.33420215369554579</v>
      </c>
    </row>
    <row r="202" spans="1:7" ht="16.2" x14ac:dyDescent="0.3">
      <c r="A202">
        <v>2403</v>
      </c>
      <c r="B202" s="16" t="s">
        <v>150</v>
      </c>
      <c r="C202" s="25" t="s">
        <v>153</v>
      </c>
      <c r="D202" s="13">
        <v>43</v>
      </c>
      <c r="E202">
        <v>24.27</v>
      </c>
      <c r="F202">
        <v>78.424999999999997</v>
      </c>
      <c r="G202">
        <f>E202/F202</f>
        <v>0.30946764424609502</v>
      </c>
    </row>
    <row r="203" spans="1:7" ht="16.2" x14ac:dyDescent="0.3">
      <c r="A203">
        <v>2405</v>
      </c>
      <c r="B203" s="16" t="s">
        <v>150</v>
      </c>
      <c r="C203" s="25" t="s">
        <v>153</v>
      </c>
      <c r="D203" s="13">
        <v>43</v>
      </c>
      <c r="E203">
        <v>24.863</v>
      </c>
      <c r="F203">
        <v>73.38</v>
      </c>
      <c r="G203">
        <f>E203/F203</f>
        <v>0.33882529299536662</v>
      </c>
    </row>
    <row r="204" spans="1:7" ht="16.2" x14ac:dyDescent="0.3">
      <c r="A204">
        <v>2407</v>
      </c>
      <c r="B204" s="16" t="s">
        <v>150</v>
      </c>
      <c r="C204" s="25" t="s">
        <v>153</v>
      </c>
      <c r="D204" s="13">
        <v>43</v>
      </c>
      <c r="E204">
        <v>23.018000000000001</v>
      </c>
      <c r="F204">
        <v>67.656000000000006</v>
      </c>
      <c r="G204">
        <f>E204/F204</f>
        <v>0.34022111859997634</v>
      </c>
    </row>
    <row r="205" spans="1:7" ht="16.2" x14ac:dyDescent="0.3">
      <c r="A205">
        <v>2408</v>
      </c>
      <c r="B205" s="16" t="s">
        <v>150</v>
      </c>
      <c r="C205" s="25" t="s">
        <v>153</v>
      </c>
      <c r="D205" s="13">
        <v>43</v>
      </c>
      <c r="E205">
        <v>21.867000000000001</v>
      </c>
      <c r="F205">
        <v>67.522000000000006</v>
      </c>
      <c r="G205">
        <f>E205/F205</f>
        <v>0.32385000444299633</v>
      </c>
    </row>
    <row r="206" spans="1:7" ht="16.2" x14ac:dyDescent="0.3">
      <c r="A206">
        <v>2573</v>
      </c>
      <c r="B206" s="16" t="s">
        <v>150</v>
      </c>
      <c r="C206" s="25" t="s">
        <v>153</v>
      </c>
      <c r="D206" s="13">
        <v>45</v>
      </c>
      <c r="E206">
        <v>25.963999999999999</v>
      </c>
      <c r="F206">
        <v>71.260000000000005</v>
      </c>
      <c r="G206">
        <f>E206/F206</f>
        <v>0.36435587987650853</v>
      </c>
    </row>
    <row r="207" spans="1:7" ht="16.2" x14ac:dyDescent="0.3">
      <c r="A207">
        <v>2577</v>
      </c>
      <c r="B207" s="16" t="s">
        <v>150</v>
      </c>
      <c r="C207" s="25" t="s">
        <v>153</v>
      </c>
      <c r="D207" s="13">
        <v>46</v>
      </c>
      <c r="E207">
        <v>25.151</v>
      </c>
      <c r="F207">
        <v>75.162000000000006</v>
      </c>
      <c r="G207">
        <f>E207/F207</f>
        <v>0.33462387908783692</v>
      </c>
    </row>
    <row r="208" spans="1:7" ht="16.2" x14ac:dyDescent="0.3">
      <c r="A208">
        <v>1644</v>
      </c>
      <c r="B208" s="23" t="s">
        <v>151</v>
      </c>
      <c r="C208" s="24" t="s">
        <v>152</v>
      </c>
      <c r="D208" s="13">
        <v>50</v>
      </c>
      <c r="E208">
        <v>21.986999999999998</v>
      </c>
      <c r="F208">
        <v>67.665999999999997</v>
      </c>
      <c r="G208">
        <f>E208/F208</f>
        <v>0.32493423580527886</v>
      </c>
    </row>
    <row r="209" spans="1:7" ht="16.2" x14ac:dyDescent="0.3">
      <c r="A209">
        <v>1726</v>
      </c>
      <c r="B209" s="23" t="s">
        <v>151</v>
      </c>
      <c r="C209" s="24" t="s">
        <v>152</v>
      </c>
      <c r="D209" s="13">
        <v>45</v>
      </c>
      <c r="E209">
        <v>23.256</v>
      </c>
      <c r="F209">
        <v>75.197000000000003</v>
      </c>
      <c r="G209">
        <f>E209/F209</f>
        <v>0.30926765695439978</v>
      </c>
    </row>
    <row r="210" spans="1:7" ht="16.2" x14ac:dyDescent="0.3">
      <c r="A210">
        <v>1760</v>
      </c>
      <c r="B210" s="23" t="s">
        <v>151</v>
      </c>
      <c r="C210" s="24" t="s">
        <v>152</v>
      </c>
      <c r="D210" s="13">
        <v>38</v>
      </c>
      <c r="E210">
        <v>19.289000000000001</v>
      </c>
      <c r="F210">
        <v>67.617999999999995</v>
      </c>
      <c r="G210">
        <f>E210/F210</f>
        <v>0.28526427874234678</v>
      </c>
    </row>
    <row r="211" spans="1:7" ht="16.2" x14ac:dyDescent="0.3">
      <c r="A211">
        <v>1756</v>
      </c>
      <c r="B211" s="16" t="s">
        <v>150</v>
      </c>
      <c r="C211" s="24" t="s">
        <v>152</v>
      </c>
      <c r="D211" s="13">
        <v>45</v>
      </c>
      <c r="E211">
        <v>23.616</v>
      </c>
      <c r="F211">
        <v>69.533000000000001</v>
      </c>
      <c r="G211">
        <f>E211/F211</f>
        <v>0.33963729452202551</v>
      </c>
    </row>
    <row r="212" spans="1:7" ht="16.2" x14ac:dyDescent="0.3">
      <c r="A212">
        <v>1757</v>
      </c>
      <c r="B212" s="16" t="s">
        <v>150</v>
      </c>
      <c r="C212" s="24" t="s">
        <v>152</v>
      </c>
      <c r="D212" s="13">
        <v>46</v>
      </c>
      <c r="E212">
        <v>23.812000000000001</v>
      </c>
      <c r="F212">
        <v>74.564999999999998</v>
      </c>
      <c r="G212">
        <f>E212/F212</f>
        <v>0.3193455374505465</v>
      </c>
    </row>
    <row r="213" spans="1:7" ht="16.2" x14ac:dyDescent="0.3">
      <c r="A213">
        <v>2299</v>
      </c>
      <c r="B213" s="23" t="s">
        <v>151</v>
      </c>
      <c r="C213" s="22" t="s">
        <v>149</v>
      </c>
      <c r="D213" s="13">
        <v>45</v>
      </c>
      <c r="E213">
        <v>25.693999999999999</v>
      </c>
      <c r="F213">
        <v>73.275000000000006</v>
      </c>
      <c r="G213">
        <f>E213/F213</f>
        <v>0.35065165472534965</v>
      </c>
    </row>
    <row r="214" spans="1:7" ht="16.2" x14ac:dyDescent="0.3">
      <c r="A214">
        <v>2562</v>
      </c>
      <c r="B214" s="23" t="s">
        <v>151</v>
      </c>
      <c r="C214" s="22" t="s">
        <v>149</v>
      </c>
      <c r="D214" s="13">
        <v>54</v>
      </c>
      <c r="E214">
        <v>23.038</v>
      </c>
      <c r="F214">
        <v>66.442999999999998</v>
      </c>
      <c r="G214">
        <f>E214/F214</f>
        <v>0.34673329018858273</v>
      </c>
    </row>
    <row r="215" spans="1:7" ht="16.2" x14ac:dyDescent="0.3">
      <c r="A215">
        <v>973</v>
      </c>
      <c r="B215" s="16" t="s">
        <v>150</v>
      </c>
      <c r="C215" s="22" t="s">
        <v>149</v>
      </c>
      <c r="D215" s="21">
        <v>42</v>
      </c>
      <c r="E215">
        <v>24.834</v>
      </c>
      <c r="F215">
        <v>80.209999999999994</v>
      </c>
      <c r="G215">
        <f>E215/F215</f>
        <v>0.30961226779703283</v>
      </c>
    </row>
    <row r="216" spans="1:7" ht="16.2" x14ac:dyDescent="0.3">
      <c r="A216">
        <v>1949</v>
      </c>
      <c r="B216" s="16" t="s">
        <v>150</v>
      </c>
      <c r="C216" s="20" t="s">
        <v>149</v>
      </c>
      <c r="D216" s="13">
        <v>46</v>
      </c>
      <c r="E216">
        <v>21.855</v>
      </c>
      <c r="F216">
        <v>79.274000000000001</v>
      </c>
      <c r="G216">
        <f>E216/F216</f>
        <v>0.27568938113378916</v>
      </c>
    </row>
    <row r="217" spans="1:7" x14ac:dyDescent="0.3">
      <c r="C217" s="13"/>
    </row>
    <row r="218" spans="1:7" x14ac:dyDescent="0.3">
      <c r="C218" s="13"/>
    </row>
    <row r="219" spans="1:7" x14ac:dyDescent="0.3">
      <c r="B219" s="15"/>
      <c r="C219" s="13"/>
      <c r="D219" s="13"/>
    </row>
    <row r="220" spans="1:7" x14ac:dyDescent="0.3">
      <c r="A220" s="19"/>
      <c r="B220" s="18"/>
      <c r="C220" s="18"/>
      <c r="D220" s="18"/>
    </row>
    <row r="221" spans="1:7" x14ac:dyDescent="0.3">
      <c r="A221" s="19"/>
      <c r="B221" s="18"/>
      <c r="C221" s="18"/>
      <c r="D221" s="18"/>
    </row>
    <row r="222" spans="1:7" x14ac:dyDescent="0.3">
      <c r="A222" s="19"/>
      <c r="B222" s="18"/>
      <c r="C222" s="18"/>
      <c r="D222" s="17"/>
    </row>
    <row r="223" spans="1:7" x14ac:dyDescent="0.3">
      <c r="B223" s="16"/>
      <c r="C223" s="13"/>
      <c r="D223" s="13"/>
    </row>
    <row r="224" spans="1:7" x14ac:dyDescent="0.3">
      <c r="B224" s="15"/>
      <c r="C224" s="13"/>
      <c r="D224" s="13"/>
    </row>
    <row r="225" spans="3:3" x14ac:dyDescent="0.3">
      <c r="C225" s="13"/>
    </row>
    <row r="226" spans="3:3" x14ac:dyDescent="0.3">
      <c r="C226" s="14"/>
    </row>
  </sheetData>
  <conditionalFormatting sqref="C2 C115:C117 C215 C174 C190:C194">
    <cfRule type="containsText" dxfId="1104" priority="1084" operator="containsText" text="AtmN/N; Aptx-/-">
      <formula>NOT(ISERROR(SEARCH("AtmN/N; Aptx-/-",C2)))</formula>
    </cfRule>
  </conditionalFormatting>
  <conditionalFormatting sqref="C3">
    <cfRule type="containsText" dxfId="1103" priority="1062" operator="containsText" text="AtmN/N; Aptx-/-">
      <formula>NOT(ISERROR(SEARCH("AtmN/N; Aptx-/-",C3)))</formula>
    </cfRule>
  </conditionalFormatting>
  <conditionalFormatting sqref="C6">
    <cfRule type="containsText" dxfId="1102" priority="1040" operator="containsText" text="AtmN/N; Aptx-/-">
      <formula>NOT(ISERROR(SEARCH("AtmN/N; Aptx-/-",C6)))</formula>
    </cfRule>
  </conditionalFormatting>
  <conditionalFormatting sqref="C4">
    <cfRule type="containsText" dxfId="1101" priority="1025" operator="containsText" text="AtmN/N; Aptx-/-">
      <formula>NOT(ISERROR(SEARCH("AtmN/N; Aptx-/-",C4)))</formula>
    </cfRule>
  </conditionalFormatting>
  <conditionalFormatting sqref="C7">
    <cfRule type="containsText" dxfId="1100" priority="1003" operator="containsText" text="AtmN/N; Aptx-/-">
      <formula>NOT(ISERROR(SEARCH("AtmN/N; Aptx-/-",C7)))</formula>
    </cfRule>
  </conditionalFormatting>
  <conditionalFormatting sqref="C8">
    <cfRule type="containsText" dxfId="1099" priority="988" operator="containsText" text="AtmN/N; Aptx-/-">
      <formula>NOT(ISERROR(SEARCH("AtmN/N; Aptx-/-",C8)))</formula>
    </cfRule>
  </conditionalFormatting>
  <conditionalFormatting sqref="C9">
    <cfRule type="containsText" dxfId="1098" priority="973" operator="containsText" text="AtmN/N; Aptx-/-">
      <formula>NOT(ISERROR(SEARCH("AtmN/N; Aptx-/-",C9)))</formula>
    </cfRule>
  </conditionalFormatting>
  <conditionalFormatting sqref="C11">
    <cfRule type="containsText" dxfId="1097" priority="951" operator="containsText" text="AtmN/N; Aptx-/-">
      <formula>NOT(ISERROR(SEARCH("AtmN/N; Aptx-/-",C11)))</formula>
    </cfRule>
  </conditionalFormatting>
  <conditionalFormatting sqref="C24">
    <cfRule type="containsText" dxfId="1096" priority="908" operator="containsText" text="AtmN/N; Aptx-/-">
      <formula>NOT(ISERROR(SEARCH("AtmN/N; Aptx-/-",C24)))</formula>
    </cfRule>
  </conditionalFormatting>
  <conditionalFormatting sqref="C23">
    <cfRule type="containsText" dxfId="1095" priority="893" operator="containsText" text="AtmN/N; Aptx-/-">
      <formula>NOT(ISERROR(SEARCH("AtmN/N; Aptx-/-",C23)))</formula>
    </cfRule>
  </conditionalFormatting>
  <conditionalFormatting sqref="C22">
    <cfRule type="containsText" dxfId="1094" priority="878" operator="containsText" text="AtmN/N; Aptx-/-">
      <formula>NOT(ISERROR(SEARCH("AtmN/N; Aptx-/-",C22)))</formula>
    </cfRule>
  </conditionalFormatting>
  <conditionalFormatting sqref="C10">
    <cfRule type="containsText" dxfId="1093" priority="695" operator="containsText" text="AtmN/N; Aptx-/-">
      <formula>NOT(ISERROR(SEARCH("AtmN/N; Aptx-/-",C10)))</formula>
    </cfRule>
  </conditionalFormatting>
  <conditionalFormatting sqref="C68">
    <cfRule type="containsText" dxfId="1092" priority="680" operator="containsText" text="AtmN/N; Aptx-/-">
      <formula>NOT(ISERROR(SEARCH("AtmN/N; Aptx-/-",C68)))</formula>
    </cfRule>
  </conditionalFormatting>
  <conditionalFormatting sqref="C150:C151">
    <cfRule type="containsText" dxfId="1091" priority="665" operator="containsText" text="AtmN/N; Aptx-/-">
      <formula>NOT(ISERROR(SEARCH("AtmN/N; Aptx-/-",C150)))</formula>
    </cfRule>
  </conditionalFormatting>
  <conditionalFormatting sqref="C152:C155">
    <cfRule type="containsText" dxfId="1090" priority="650" operator="containsText" text="AtmN/N; Aptx-/-">
      <formula>NOT(ISERROR(SEARCH("AtmN/N; Aptx-/-",C152)))</formula>
    </cfRule>
  </conditionalFormatting>
  <conditionalFormatting sqref="C177">
    <cfRule type="containsText" dxfId="1089" priority="635" operator="containsText" text="AtmN/N; Aptx-/-">
      <formula>NOT(ISERROR(SEARCH("AtmN/N; Aptx-/-",C177)))</formula>
    </cfRule>
  </conditionalFormatting>
  <conditionalFormatting sqref="C160">
    <cfRule type="containsText" dxfId="1088" priority="620" operator="containsText" text="AtmN/N; Aptx-/-">
      <formula>NOT(ISERROR(SEARCH("AtmN/N; Aptx-/-",C160)))</formula>
    </cfRule>
  </conditionalFormatting>
  <conditionalFormatting sqref="C153:C155">
    <cfRule type="containsText" dxfId="1087" priority="605" operator="containsText" text="AtmN/N; Aptx-/-">
      <formula>NOT(ISERROR(SEARCH("AtmN/N; Aptx-/-",C153)))</formula>
    </cfRule>
  </conditionalFormatting>
  <conditionalFormatting sqref="C111">
    <cfRule type="containsText" dxfId="1086" priority="590" operator="containsText" text="AtmN/N; Aptx-/-">
      <formula>NOT(ISERROR(SEARCH("AtmN/N; Aptx-/-",C111)))</formula>
    </cfRule>
  </conditionalFormatting>
  <conditionalFormatting sqref="C96:C102">
    <cfRule type="containsText" dxfId="1085" priority="575" operator="containsText" text="AtmN/N; Aptx-/-">
      <formula>NOT(ISERROR(SEARCH("AtmN/N; Aptx-/-",C96)))</formula>
    </cfRule>
  </conditionalFormatting>
  <conditionalFormatting sqref="C5">
    <cfRule type="containsText" dxfId="1084" priority="560" operator="containsText" text="AtmN/N; Aptx-/-">
      <formula>NOT(ISERROR(SEARCH("AtmN/N; Aptx-/-",C5)))</formula>
    </cfRule>
  </conditionalFormatting>
  <conditionalFormatting sqref="C112">
    <cfRule type="containsText" dxfId="1083" priority="538" operator="containsText" text="AtmN/N; Aptx-/-">
      <formula>NOT(ISERROR(SEARCH("AtmN/N; Aptx-/-",C112)))</formula>
    </cfRule>
  </conditionalFormatting>
  <conditionalFormatting sqref="C113:C114">
    <cfRule type="containsText" dxfId="1082" priority="523" operator="containsText" text="AtmN/N; Aptx-/-">
      <formula>NOT(ISERROR(SEARCH("AtmN/N; Aptx-/-",C113)))</formula>
    </cfRule>
  </conditionalFormatting>
  <conditionalFormatting sqref="C191">
    <cfRule type="containsText" dxfId="1081" priority="515" operator="containsText" text="AtmN/N; Aptx-/-">
      <formula>NOT(ISERROR(SEARCH("AtmN/N; Aptx-/-",C191)))</formula>
    </cfRule>
  </conditionalFormatting>
  <conditionalFormatting sqref="C156:C158">
    <cfRule type="containsText" dxfId="1080" priority="500" operator="containsText" text="AtmN/N; Aptx-/-">
      <formula>NOT(ISERROR(SEARCH("AtmN/N; Aptx-/-",C156)))</formula>
    </cfRule>
  </conditionalFormatting>
  <conditionalFormatting sqref="C156:C158">
    <cfRule type="containsText" dxfId="1079" priority="485" operator="containsText" text="AtmN/N; Aptx-/-">
      <formula>NOT(ISERROR(SEARCH("AtmN/N; Aptx-/-",C156)))</formula>
    </cfRule>
  </conditionalFormatting>
  <conditionalFormatting sqref="C159">
    <cfRule type="containsText" dxfId="1078" priority="470" operator="containsText" text="AtmN/N; Aptx-/-">
      <formula>NOT(ISERROR(SEARCH("AtmN/N; Aptx-/-",C159)))</formula>
    </cfRule>
  </conditionalFormatting>
  <conditionalFormatting sqref="C159">
    <cfRule type="containsText" dxfId="1077" priority="455" operator="containsText" text="AtmN/N; Aptx-/-">
      <formula>NOT(ISERROR(SEARCH("AtmN/N; Aptx-/-",C159)))</formula>
    </cfRule>
  </conditionalFormatting>
  <conditionalFormatting sqref="C178">
    <cfRule type="containsText" dxfId="1076" priority="440" operator="containsText" text="AtmN/N; Aptx-/-">
      <formula>NOT(ISERROR(SEARCH("AtmN/N; Aptx-/-",C178)))</formula>
    </cfRule>
  </conditionalFormatting>
  <conditionalFormatting sqref="C179">
    <cfRule type="containsText" dxfId="1075" priority="425" operator="containsText" text="AtmN/N; Aptx-/-">
      <formula>NOT(ISERROR(SEARCH("AtmN/N; Aptx-/-",C179)))</formula>
    </cfRule>
  </conditionalFormatting>
  <conditionalFormatting sqref="C180">
    <cfRule type="containsText" dxfId="1074" priority="410" operator="containsText" text="AtmN/N; Aptx-/-">
      <formula>NOT(ISERROR(SEARCH("AtmN/N; Aptx-/-",C180)))</formula>
    </cfRule>
  </conditionalFormatting>
  <conditionalFormatting sqref="C181">
    <cfRule type="containsText" dxfId="1073" priority="395" operator="containsText" text="AtmN/N; Aptx-/-">
      <formula>NOT(ISERROR(SEARCH("AtmN/N; Aptx-/-",C181)))</formula>
    </cfRule>
  </conditionalFormatting>
  <conditionalFormatting sqref="C182">
    <cfRule type="containsText" dxfId="1072" priority="380" operator="containsText" text="AtmN/N; Aptx-/-">
      <formula>NOT(ISERROR(SEARCH("AtmN/N; Aptx-/-",C182)))</formula>
    </cfRule>
  </conditionalFormatting>
  <conditionalFormatting sqref="C183">
    <cfRule type="containsText" dxfId="1071" priority="365" operator="containsText" text="AtmN/N; Aptx-/-">
      <formula>NOT(ISERROR(SEARCH("AtmN/N; Aptx-/-",C183)))</formula>
    </cfRule>
  </conditionalFormatting>
  <conditionalFormatting sqref="C184">
    <cfRule type="containsText" dxfId="1070" priority="350" operator="containsText" text="AtmN/N; Aptx-/-">
      <formula>NOT(ISERROR(SEARCH("AtmN/N; Aptx-/-",C184)))</formula>
    </cfRule>
  </conditionalFormatting>
  <conditionalFormatting sqref="C185">
    <cfRule type="containsText" dxfId="1069" priority="335" operator="containsText" text="AtmN/N; Aptx-/-">
      <formula>NOT(ISERROR(SEARCH("AtmN/N; Aptx-/-",C185)))</formula>
    </cfRule>
  </conditionalFormatting>
  <conditionalFormatting sqref="C203">
    <cfRule type="containsText" dxfId="1068" priority="320" operator="containsText" text="AtmN/N; Aptx-/-">
      <formula>NOT(ISERROR(SEARCH("AtmN/N; Aptx-/-",C203)))</formula>
    </cfRule>
  </conditionalFormatting>
  <conditionalFormatting sqref="C203">
    <cfRule type="containsText" dxfId="1067" priority="305" operator="containsText" text="AtmN/N; Aptx-/-">
      <formula>NOT(ISERROR(SEARCH("AtmN/N; Aptx-/-",C203)))</formula>
    </cfRule>
  </conditionalFormatting>
  <conditionalFormatting sqref="C204 C208:C209">
    <cfRule type="containsText" dxfId="1066" priority="290" operator="containsText" text="AtmN/N; Aptx-/-">
      <formula>NOT(ISERROR(SEARCH("AtmN/N; Aptx-/-",C204)))</formula>
    </cfRule>
  </conditionalFormatting>
  <conditionalFormatting sqref="C204 C208:C209">
    <cfRule type="containsText" dxfId="1065" priority="275" operator="containsText" text="AtmN/N; Aptx-/-">
      <formula>NOT(ISERROR(SEARCH("AtmN/N; Aptx-/-",C204)))</formula>
    </cfRule>
  </conditionalFormatting>
  <conditionalFormatting sqref="C213">
    <cfRule type="containsText" dxfId="1064" priority="260" operator="containsText" text="AtmN/N; Aptx-/-">
      <formula>NOT(ISERROR(SEARCH("AtmN/N; Aptx-/-",C213)))</formula>
    </cfRule>
  </conditionalFormatting>
  <conditionalFormatting sqref="C214">
    <cfRule type="containsText" dxfId="1063" priority="245" operator="containsText" text="AtmN/N; Aptx-/-">
      <formula>NOT(ISERROR(SEARCH("AtmN/N; Aptx-/-",C214)))</formula>
    </cfRule>
  </conditionalFormatting>
  <conditionalFormatting sqref="C195">
    <cfRule type="containsText" dxfId="1062" priority="237" operator="containsText" text="AtmN/N; Aptx-/-">
      <formula>NOT(ISERROR(SEARCH("AtmN/N; Aptx-/-",C195)))</formula>
    </cfRule>
  </conditionalFormatting>
  <conditionalFormatting sqref="C196">
    <cfRule type="containsText" dxfId="1061" priority="229" operator="containsText" text="AtmN/N; Aptx-/-">
      <formula>NOT(ISERROR(SEARCH("AtmN/N; Aptx-/-",C196)))</formula>
    </cfRule>
  </conditionalFormatting>
  <conditionalFormatting sqref="C197:C198">
    <cfRule type="containsText" dxfId="1060" priority="221" operator="containsText" text="AtmN/N; Aptx-/-">
      <formula>NOT(ISERROR(SEARCH("AtmN/N; Aptx-/-",C197)))</formula>
    </cfRule>
  </conditionalFormatting>
  <conditionalFormatting sqref="C205">
    <cfRule type="containsText" dxfId="1059" priority="206" operator="containsText" text="AtmN/N; Aptx-/-">
      <formula>NOT(ISERROR(SEARCH("AtmN/N; Aptx-/-",C205)))</formula>
    </cfRule>
  </conditionalFormatting>
  <conditionalFormatting sqref="C205">
    <cfRule type="containsText" dxfId="1058" priority="191" operator="containsText" text="AtmN/N; Aptx-/-">
      <formula>NOT(ISERROR(SEARCH("AtmN/N; Aptx-/-",C205)))</formula>
    </cfRule>
  </conditionalFormatting>
  <conditionalFormatting sqref="C199">
    <cfRule type="containsText" dxfId="1057" priority="183" operator="containsText" text="AtmN/N; Aptx-/-">
      <formula>NOT(ISERROR(SEARCH("AtmN/N; Aptx-/-",C199)))</formula>
    </cfRule>
  </conditionalFormatting>
  <conditionalFormatting sqref="C200:C202">
    <cfRule type="containsText" dxfId="1056" priority="175" operator="containsText" text="AtmN/N; Aptx-/-">
      <formula>NOT(ISERROR(SEARCH("AtmN/N; Aptx-/-",C200)))</formula>
    </cfRule>
  </conditionalFormatting>
  <conditionalFormatting sqref="C103">
    <cfRule type="containsText" dxfId="1055" priority="160" operator="containsText" text="AtmN/N; Aptx-/-">
      <formula>NOT(ISERROR(SEARCH("AtmN/N; Aptx-/-",C103)))</formula>
    </cfRule>
  </conditionalFormatting>
  <conditionalFormatting sqref="C103">
    <cfRule type="containsText" dxfId="1054" priority="145" operator="containsText" text="AtmN/N; Aptx-/-">
      <formula>NOT(ISERROR(SEARCH("AtmN/N; Aptx-/-",C103)))</formula>
    </cfRule>
  </conditionalFormatting>
  <conditionalFormatting sqref="C220">
    <cfRule type="containsText" dxfId="1053" priority="130" operator="containsText" text="AtmN/N; Aptx-/-">
      <formula>NOT(ISERROR(SEARCH("AtmN/N; Aptx-/-",C220)))</formula>
    </cfRule>
  </conditionalFormatting>
  <conditionalFormatting sqref="C220">
    <cfRule type="containsText" dxfId="1052" priority="115" operator="containsText" text="AtmN/N; Aptx-/-">
      <formula>NOT(ISERROR(SEARCH("AtmN/N; Aptx-/-",C220)))</formula>
    </cfRule>
  </conditionalFormatting>
  <conditionalFormatting sqref="C221">
    <cfRule type="containsText" dxfId="1051" priority="100" operator="containsText" text="AtmN/N; Aptx-/-">
      <formula>NOT(ISERROR(SEARCH("AtmN/N; Aptx-/-",C221)))</formula>
    </cfRule>
  </conditionalFormatting>
  <conditionalFormatting sqref="C221">
    <cfRule type="containsText" dxfId="1050" priority="85" operator="containsText" text="AtmN/N; Aptx-/-">
      <formula>NOT(ISERROR(SEARCH("AtmN/N; Aptx-/-",C221)))</formula>
    </cfRule>
  </conditionalFormatting>
  <conditionalFormatting sqref="C222">
    <cfRule type="containsText" dxfId="1049" priority="77" operator="containsText" text="AtmN/N; Aptx-/-">
      <formula>NOT(ISERROR(SEARCH("AtmN/N; Aptx-/-",C222)))</formula>
    </cfRule>
  </conditionalFormatting>
  <conditionalFormatting sqref="C201:C202">
    <cfRule type="containsText" dxfId="1048" priority="69" operator="containsText" text="AtmN/N; Aptx-/-">
      <formula>NOT(ISERROR(SEARCH("AtmN/N; Aptx-/-",C201)))</formula>
    </cfRule>
  </conditionalFormatting>
  <conditionalFormatting sqref="C202">
    <cfRule type="containsText" dxfId="1047" priority="61" operator="containsText" text="AtmN/N; Aptx-/-">
      <formula>NOT(ISERROR(SEARCH("AtmN/N; Aptx-/-",C202)))</formula>
    </cfRule>
  </conditionalFormatting>
  <conditionalFormatting sqref="C206">
    <cfRule type="containsText" dxfId="1046" priority="46" operator="containsText" text="AtmN/N; Aptx-/-">
      <formula>NOT(ISERROR(SEARCH("AtmN/N; Aptx-/-",C206)))</formula>
    </cfRule>
  </conditionalFormatting>
  <conditionalFormatting sqref="C206">
    <cfRule type="containsText" dxfId="1045" priority="31" operator="containsText" text="AtmN/N; Aptx-/-">
      <formula>NOT(ISERROR(SEARCH("AtmN/N; Aptx-/-",C206)))</formula>
    </cfRule>
  </conditionalFormatting>
  <conditionalFormatting sqref="C207">
    <cfRule type="containsText" dxfId="1044" priority="16" operator="containsText" text="AtmN/N; Aptx-/-">
      <formula>NOT(ISERROR(SEARCH("AtmN/N; Aptx-/-",C207)))</formula>
    </cfRule>
  </conditionalFormatting>
  <conditionalFormatting sqref="C207">
    <cfRule type="containsText" dxfId="1043" priority="1" operator="containsText" text="AtmN/N; Aptx-/-">
      <formula>NOT(ISERROR(SEARCH("AtmN/N; Aptx-/-",C207)))</formula>
    </cfRule>
  </conditionalFormatting>
  <pageMargins left="0.7" right="0.7" top="0.75" bottom="0.75" header="0.3" footer="0.3"/>
  <pageSetup orientation="portrait" horizontalDpi="360" verticalDpi="36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99" operator="containsText" id="{8026A296-B451-475F-A651-8613DA09BB2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100" operator="containsText" id="{84EEB6F2-BBAC-451F-A747-A36060EA82D9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101" operator="containsText" id="{58406BF7-414A-42C8-9E43-431572330CF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102" operator="containsText" id="{D45B589A-6499-488F-AB0F-046D6F61F4A1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103" operator="containsText" id="{72145789-3556-4007-A3F3-3A496699AB8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104" operator="containsText" id="{28535674-F828-4D9A-9910-9D1323216A6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5" operator="containsText" id="{A1A90ACA-D4D7-42EA-9AAA-6639E49AB29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B2</xm:sqref>
        </x14:conditionalFormatting>
        <x14:conditionalFormatting xmlns:xm="http://schemas.microsoft.com/office/excel/2006/main">
          <x14:cfRule type="containsText" priority="1092" operator="containsText" id="{3080B2B2-714F-49E9-A92E-16109F1986DB}">
            <xm:f>NOT(ISERROR(SEARCH(#REF!,C2)))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93" operator="containsText" id="{678F90B4-E757-458A-8C69-AC5A8BBB99F9}">
            <xm:f>NOT(ISERROR(SEARCH(#REF!,C2)))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94" operator="containsText" id="{ADEFC2FF-05C8-4720-A1A0-89BA7A33CD33}">
            <xm:f>NOT(ISERROR(SEARCH(#REF!,C2)))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95" operator="containsText" id="{83B1E8F3-1503-4DA3-838F-03B2F9D62CA6}">
            <xm:f>NOT(ISERROR(SEARCH(#REF!,C2)))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96" operator="containsText" id="{DDAAF49D-6A30-4B09-8C88-4CC0746512BD}">
            <xm:f>NOT(ISERROR(SEARCH(#REF!,C2)))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97" operator="containsText" id="{14055C22-145E-43BB-A0D4-E2AADD1E0A08}">
            <xm:f>NOT(ISERROR(SEARCH(#REF!,C2)))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98" operator="containsText" id="{3601F85D-C3EF-4DE1-A1F2-1DB8A61C6E22}">
            <xm:f>NOT(ISERROR(SEARCH(#REF!,C2)))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085" operator="containsText" id="{32F0DA70-8651-4E6F-9779-AD025F112865}">
            <xm:f>NOT(ISERROR(SEARCH(#REF!,C2)))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86" operator="containsText" id="{BB5D4F2A-9170-4FE3-8379-13EDFAC81DD3}">
            <xm:f>NOT(ISERROR(SEARCH(#REF!,C2)))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87" operator="containsText" id="{6C91B836-B1C1-4CA1-BC2B-15ADC4379425}">
            <xm:f>NOT(ISERROR(SEARCH(#REF!,C2)))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88" operator="containsText" id="{DD535906-6751-4668-9EA2-19DEA405373D}">
            <xm:f>NOT(ISERROR(SEARCH(#REF!,C2)))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89" operator="containsText" id="{9F2EDBF5-3390-454A-B3B0-F1C522BC5E99}">
            <xm:f>NOT(ISERROR(SEARCH(#REF!,C2)))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90" operator="containsText" id="{48E49F65-9E2C-4C1F-8573-CFC1D98B333E}">
            <xm:f>NOT(ISERROR(SEARCH(#REF!,C2)))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91" operator="containsText" id="{2684694B-ADAF-4313-9FA0-788E6A9588C5}">
            <xm:f>NOT(ISERROR(SEARCH(#REF!,C2)))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 C115:C117 C215 C174 C190:C194</xm:sqref>
        </x14:conditionalFormatting>
        <x14:conditionalFormatting xmlns:xm="http://schemas.microsoft.com/office/excel/2006/main">
          <x14:cfRule type="containsText" priority="1077" operator="containsText" id="{EDB056E2-65FF-4707-A4B9-03ABD1FEB910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78" operator="containsText" id="{DC31F98D-E591-459B-A564-7A3BA663F69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79" operator="containsText" id="{037D30CF-7340-4501-84CE-C023D94A2A6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80" operator="containsText" id="{E15DE141-CC58-4494-8F58-CF643F7D978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81" operator="containsText" id="{EF920FD5-9476-42D8-B574-8261F19B215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82" operator="containsText" id="{CC4311C7-9B48-456E-B8D2-37BB487067C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83" operator="containsText" id="{EE6F02E5-1530-4422-BD6F-9C7B1D90D1F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B3</xm:sqref>
        </x14:conditionalFormatting>
        <x14:conditionalFormatting xmlns:xm="http://schemas.microsoft.com/office/excel/2006/main">
          <x14:cfRule type="containsText" priority="1070" operator="containsText" id="{9E820846-9DC3-4416-ADA3-2D4370DE4930}">
            <xm:f>NOT(ISERROR(SEARCH(#REF!,C3)))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71" operator="containsText" id="{F66B45A7-0C26-461A-8F2B-BAB59738C688}">
            <xm:f>NOT(ISERROR(SEARCH(#REF!,C3)))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72" operator="containsText" id="{B7010ED9-36D3-4AF0-A6EB-49344C4BD215}">
            <xm:f>NOT(ISERROR(SEARCH(#REF!,C3)))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73" operator="containsText" id="{B25D37F8-6F95-48AC-836E-87D2B71C62D0}">
            <xm:f>NOT(ISERROR(SEARCH(#REF!,C3)))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74" operator="containsText" id="{B3458DAC-7DB3-4B5C-B77D-04152921D9F9}">
            <xm:f>NOT(ISERROR(SEARCH(#REF!,C3)))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75" operator="containsText" id="{678A486B-A8C0-4661-93B5-CD3FD188E402}">
            <xm:f>NOT(ISERROR(SEARCH(#REF!,C3)))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76" operator="containsText" id="{0DFC71D2-1114-4910-8145-2DD349D82AE8}">
            <xm:f>NOT(ISERROR(SEARCH(#REF!,C3)))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1063" operator="containsText" id="{161D1C61-0765-429E-AF01-710D3A65575A}">
            <xm:f>NOT(ISERROR(SEARCH(#REF!,C3)))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64" operator="containsText" id="{534CEDF8-713B-43C1-BC03-6C9765F6FE25}">
            <xm:f>NOT(ISERROR(SEARCH(#REF!,C3)))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65" operator="containsText" id="{6FD69810-D202-4EF0-91D9-2AFADF0AAE15}">
            <xm:f>NOT(ISERROR(SEARCH(#REF!,C3)))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66" operator="containsText" id="{EB095139-E8C9-48BB-9168-28C1F487BCC3}">
            <xm:f>NOT(ISERROR(SEARCH(#REF!,C3)))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67" operator="containsText" id="{DB31AE13-EF2C-41EF-AED5-BF71D5061D49}">
            <xm:f>NOT(ISERROR(SEARCH(#REF!,C3)))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68" operator="containsText" id="{802BCD19-6F11-43F2-8A41-3BB303812F71}">
            <xm:f>NOT(ISERROR(SEARCH(#REF!,C3)))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69" operator="containsText" id="{0C96108A-CAC6-48A5-BAE1-57DEA8DA108A}">
            <xm:f>NOT(ISERROR(SEARCH(#REF!,C3)))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1055" operator="containsText" id="{28A64DC6-1320-4B07-9698-BABE5FB5E95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56" operator="containsText" id="{399E7D33-D175-494C-BC08-1C6C97D2703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57" operator="containsText" id="{8E84095B-0A79-4CD2-941C-CF496651408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58" operator="containsText" id="{8E61640B-3719-4B1C-9D41-F9846AD52C40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59" operator="containsText" id="{A59CD30E-6694-4529-9326-31263E91A5A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60" operator="containsText" id="{4F9D10DD-6155-4AF8-BD93-A821E1E8B03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61" operator="containsText" id="{94829194-8D65-4114-9D0A-5B76EA9E622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B6</xm:sqref>
        </x14:conditionalFormatting>
        <x14:conditionalFormatting xmlns:xm="http://schemas.microsoft.com/office/excel/2006/main">
          <x14:cfRule type="containsText" priority="1048" operator="containsText" id="{8D9748DD-B65D-47C8-A8AD-DB886C05746F}">
            <xm:f>NOT(ISERROR(SEARCH(#REF!,C6)))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49" operator="containsText" id="{7DA015F7-C95A-4579-9D14-BB62CA268236}">
            <xm:f>NOT(ISERROR(SEARCH(#REF!,C6)))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50" operator="containsText" id="{7C7B83E2-6A89-41AB-8420-813880484CEF}">
            <xm:f>NOT(ISERROR(SEARCH(#REF!,C6)))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51" operator="containsText" id="{A4F93962-C220-4154-8608-E54101915FA7}">
            <xm:f>NOT(ISERROR(SEARCH(#REF!,C6)))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52" operator="containsText" id="{FEA06CAF-EC88-46F6-83E5-1D73A39EC73B}">
            <xm:f>NOT(ISERROR(SEARCH(#REF!,C6)))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53" operator="containsText" id="{B6816A27-95F1-47CC-9EF9-08EA43078A96}">
            <xm:f>NOT(ISERROR(SEARCH(#REF!,C6)))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54" operator="containsText" id="{DBBBFBC8-0538-462C-9120-F85EF09E7147}">
            <xm:f>NOT(ISERROR(SEARCH(#REF!,C6)))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1041" operator="containsText" id="{309D2694-9991-4FB4-8F7D-A109D545F042}">
            <xm:f>NOT(ISERROR(SEARCH(#REF!,C6)))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42" operator="containsText" id="{4EA3C498-B60A-43BC-8000-0082B9E2DD05}">
            <xm:f>NOT(ISERROR(SEARCH(#REF!,C6)))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43" operator="containsText" id="{848AF7D6-89BF-4BF7-A48A-E1FA4EBC95C3}">
            <xm:f>NOT(ISERROR(SEARCH(#REF!,C6)))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44" operator="containsText" id="{F3CCCFAD-2B49-48DD-98D5-E499D15B5578}">
            <xm:f>NOT(ISERROR(SEARCH(#REF!,C6)))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45" operator="containsText" id="{F29CE785-920B-476C-8C7A-3A3B25343B5E}">
            <xm:f>NOT(ISERROR(SEARCH(#REF!,C6)))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46" operator="containsText" id="{88795BD8-0542-46D4-8C8E-F7CB94CEDA50}">
            <xm:f>NOT(ISERROR(SEARCH(#REF!,C6)))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47" operator="containsText" id="{1AD155E9-483D-4699-9484-242F9F9063FC}">
            <xm:f>NOT(ISERROR(SEARCH(#REF!,C6)))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1033" operator="containsText" id="{3E9FCA50-6779-41C8-8F44-82D036EA6F2C}">
            <xm:f>NOT(ISERROR(SEARCH(#REF!,C4)))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34" operator="containsText" id="{ED6AB166-EAE3-488F-B548-14D57ECA7427}">
            <xm:f>NOT(ISERROR(SEARCH(#REF!,C4)))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35" operator="containsText" id="{EA083900-1415-40F1-86FB-0995E13F376E}">
            <xm:f>NOT(ISERROR(SEARCH(#REF!,C4)))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36" operator="containsText" id="{E5984B03-8AF6-409B-B226-7F8C7713EC3A}">
            <xm:f>NOT(ISERROR(SEARCH(#REF!,C4)))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37" operator="containsText" id="{50BCEB12-538F-4D55-B791-EB624358AB70}">
            <xm:f>NOT(ISERROR(SEARCH(#REF!,C4)))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38" operator="containsText" id="{45206D9D-83E9-4F53-9AD2-4F1C09A8B4D4}">
            <xm:f>NOT(ISERROR(SEARCH(#REF!,C4)))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39" operator="containsText" id="{7DA63504-F866-478B-ADDB-7EF84EAD0D5E}">
            <xm:f>NOT(ISERROR(SEARCH(#REF!,C4)))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C4</xm:sqref>
        </x14:conditionalFormatting>
        <x14:conditionalFormatting xmlns:xm="http://schemas.microsoft.com/office/excel/2006/main">
          <x14:cfRule type="containsText" priority="1026" operator="containsText" id="{F0268D6E-3AF3-4E87-9082-4CAFE7F49313}">
            <xm:f>NOT(ISERROR(SEARCH(#REF!,C4)))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27" operator="containsText" id="{F424EA42-F15A-458A-92B9-B5987918EBF0}">
            <xm:f>NOT(ISERROR(SEARCH(#REF!,C4)))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28" operator="containsText" id="{4CCA1665-67DD-4A6B-9608-6693A7AC3BA8}">
            <xm:f>NOT(ISERROR(SEARCH(#REF!,C4)))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29" operator="containsText" id="{DB6481DF-A74A-445A-B919-CC0D32E56756}">
            <xm:f>NOT(ISERROR(SEARCH(#REF!,C4)))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30" operator="containsText" id="{83EE3468-C1E4-48EB-A623-2600006AC6D8}">
            <xm:f>NOT(ISERROR(SEARCH(#REF!,C4)))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31" operator="containsText" id="{9376AE6E-5E0A-4BDD-B9DB-F8283831691D}">
            <xm:f>NOT(ISERROR(SEARCH(#REF!,C4)))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32" operator="containsText" id="{FAC4F1FC-943A-4403-B0DB-677FE252E359}">
            <xm:f>NOT(ISERROR(SEARCH(#REF!,C4)))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C4</xm:sqref>
        </x14:conditionalFormatting>
        <x14:conditionalFormatting xmlns:xm="http://schemas.microsoft.com/office/excel/2006/main">
          <x14:cfRule type="containsText" priority="1018" operator="containsText" id="{5080FCAF-8B51-4ECA-BF16-D4C368FF015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19" operator="containsText" id="{AA47C0DF-0109-4D32-BAD9-3210AEE49F0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20" operator="containsText" id="{9E4527F2-9E30-4C0F-9857-2BA5E37BCFC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21" operator="containsText" id="{71FA85BA-300A-4971-8914-DD41A37D7C4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22" operator="containsText" id="{3CD7DA10-7437-4BAC-86BA-EA13330722F8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23" operator="containsText" id="{96140262-C025-4CC6-8CCA-C276B2A7B57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24" operator="containsText" id="{45776E44-4463-444D-BE9B-92FE837BCDBC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B7</xm:sqref>
        </x14:conditionalFormatting>
        <x14:conditionalFormatting xmlns:xm="http://schemas.microsoft.com/office/excel/2006/main">
          <x14:cfRule type="containsText" priority="1011" operator="containsText" id="{DB6003C1-F84B-43D8-BA38-86A7648571B6}">
            <xm:f>NOT(ISERROR(SEARCH(#REF!,C7)))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12" operator="containsText" id="{7B1EA418-6150-46ED-88B1-7D4651A4A5C4}">
            <xm:f>NOT(ISERROR(SEARCH(#REF!,C7)))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13" operator="containsText" id="{A922CF60-EFA4-4EE6-B8C4-301330CB93CF}">
            <xm:f>NOT(ISERROR(SEARCH(#REF!,C7)))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14" operator="containsText" id="{3847EE4D-3AC6-44E7-8962-C3F77DB50989}">
            <xm:f>NOT(ISERROR(SEARCH(#REF!,C7)))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15" operator="containsText" id="{0758C917-3741-4FAA-BF1A-12034933478E}">
            <xm:f>NOT(ISERROR(SEARCH(#REF!,C7)))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16" operator="containsText" id="{48D18B8A-F4A1-4D98-A87C-509277484551}">
            <xm:f>NOT(ISERROR(SEARCH(#REF!,C7)))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17" operator="containsText" id="{B1F9288B-B92B-499E-97DA-AB355F1ACC38}">
            <xm:f>NOT(ISERROR(SEARCH(#REF!,C7)))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C7</xm:sqref>
        </x14:conditionalFormatting>
        <x14:conditionalFormatting xmlns:xm="http://schemas.microsoft.com/office/excel/2006/main">
          <x14:cfRule type="containsText" priority="1004" operator="containsText" id="{B5AD0666-9994-451C-80E7-A63A27911040}">
            <xm:f>NOT(ISERROR(SEARCH(#REF!,C7)))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05" operator="containsText" id="{C0CDEBFB-DFD7-42C2-B84B-94FF6AB8C51E}">
            <xm:f>NOT(ISERROR(SEARCH(#REF!,C7)))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06" operator="containsText" id="{1987263D-308D-4ED3-8EEF-71C08C53FF8D}">
            <xm:f>NOT(ISERROR(SEARCH(#REF!,C7)))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07" operator="containsText" id="{07CD59D9-CBA5-45DA-AC95-B105B092D0EE}">
            <xm:f>NOT(ISERROR(SEARCH(#REF!,C7)))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08" operator="containsText" id="{20CC6B7A-BB75-4A2D-BDFB-2EAEE1BF0E54}">
            <xm:f>NOT(ISERROR(SEARCH(#REF!,C7)))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09" operator="containsText" id="{706A9DB2-8CC2-40B4-9D69-869A40EF97A8}">
            <xm:f>NOT(ISERROR(SEARCH(#REF!,C7)))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10" operator="containsText" id="{DA04C48B-C3E8-4C9B-9498-35C555665817}">
            <xm:f>NOT(ISERROR(SEARCH(#REF!,C7)))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C7</xm:sqref>
        </x14:conditionalFormatting>
        <x14:conditionalFormatting xmlns:xm="http://schemas.microsoft.com/office/excel/2006/main">
          <x14:cfRule type="containsText" priority="996" operator="containsText" id="{2F54AD9D-72CF-4D21-B307-B97EF1675158}">
            <xm:f>NOT(ISERROR(SEARCH(#REF!,C8)))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97" operator="containsText" id="{74EF6C04-29FF-4195-9D36-A4FE7AC9D950}">
            <xm:f>NOT(ISERROR(SEARCH(#REF!,C8)))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98" operator="containsText" id="{A2E81839-446F-4571-9D65-719A59A0672B}">
            <xm:f>NOT(ISERROR(SEARCH(#REF!,C8)))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99" operator="containsText" id="{99AFD78A-A7C0-4AA2-8D91-5128AB603F53}">
            <xm:f>NOT(ISERROR(SEARCH(#REF!,C8)))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00" operator="containsText" id="{AAC86099-C525-4601-921E-0E6B61F95B1E}">
            <xm:f>NOT(ISERROR(SEARCH(#REF!,C8)))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01" operator="containsText" id="{EDBE4EA0-C7E3-4B17-9BB3-DF79F0C46358}">
            <xm:f>NOT(ISERROR(SEARCH(#REF!,C8)))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02" operator="containsText" id="{D7DCF584-F46F-4EB7-BB04-0ED62DC1108B}">
            <xm:f>NOT(ISERROR(SEARCH(#REF!,C8)))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C8</xm:sqref>
        </x14:conditionalFormatting>
        <x14:conditionalFormatting xmlns:xm="http://schemas.microsoft.com/office/excel/2006/main">
          <x14:cfRule type="containsText" priority="989" operator="containsText" id="{AEE78F00-8A0C-4715-BD60-9BA906F5613F}">
            <xm:f>NOT(ISERROR(SEARCH(#REF!,C8)))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90" operator="containsText" id="{832A4480-ED34-4958-8A7C-88AC2E2F024A}">
            <xm:f>NOT(ISERROR(SEARCH(#REF!,C8)))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91" operator="containsText" id="{A239D7E2-DA5E-4EEF-87F4-5522A5DF2E1C}">
            <xm:f>NOT(ISERROR(SEARCH(#REF!,C8)))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92" operator="containsText" id="{F41627E6-B04D-47FE-A5D5-95E1444D2DBA}">
            <xm:f>NOT(ISERROR(SEARCH(#REF!,C8)))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93" operator="containsText" id="{E6D7A32F-BFD4-490C-8D13-160D618D84F2}">
            <xm:f>NOT(ISERROR(SEARCH(#REF!,C8)))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94" operator="containsText" id="{3CAF9460-D315-4BA3-BFA7-A81E36022637}">
            <xm:f>NOT(ISERROR(SEARCH(#REF!,C8)))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95" operator="containsText" id="{241A1007-B2FB-40BC-AE41-F3A8ED109DA1}">
            <xm:f>NOT(ISERROR(SEARCH(#REF!,C8)))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C8</xm:sqref>
        </x14:conditionalFormatting>
        <x14:conditionalFormatting xmlns:xm="http://schemas.microsoft.com/office/excel/2006/main">
          <x14:cfRule type="containsText" priority="981" operator="containsText" id="{101C6BE5-C33D-46B9-934C-929E6C99E41A}">
            <xm:f>NOT(ISERROR(SEARCH(#REF!,C9)))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82" operator="containsText" id="{84E01587-CD6C-407A-9153-320A8436B83B}">
            <xm:f>NOT(ISERROR(SEARCH(#REF!,C9)))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83" operator="containsText" id="{D3E6FB44-2742-469B-972E-5A2D1632430B}">
            <xm:f>NOT(ISERROR(SEARCH(#REF!,C9)))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84" operator="containsText" id="{97E23CCB-B7BD-4218-8E2B-47D91C96A7D4}">
            <xm:f>NOT(ISERROR(SEARCH(#REF!,C9)))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85" operator="containsText" id="{7D06781C-40D9-40AF-9467-76A786A8BB8E}">
            <xm:f>NOT(ISERROR(SEARCH(#REF!,C9)))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86" operator="containsText" id="{E10B0745-E8EF-41C7-B48D-E92C8CDEC6E0}">
            <xm:f>NOT(ISERROR(SEARCH(#REF!,C9)))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87" operator="containsText" id="{DBB70C11-51DC-4FD9-9BF2-EBC65369C0B4}">
            <xm:f>NOT(ISERROR(SEARCH(#REF!,C9)))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containsText" priority="974" operator="containsText" id="{58C5430D-A4AE-494A-9833-50E893CC84F6}">
            <xm:f>NOT(ISERROR(SEARCH(#REF!,C9)))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75" operator="containsText" id="{2B8C5809-61C1-47C0-AB63-FE2AAD8A6AA5}">
            <xm:f>NOT(ISERROR(SEARCH(#REF!,C9)))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76" operator="containsText" id="{EF1F9D37-65B9-4A20-8FA6-2F702F70C1D5}">
            <xm:f>NOT(ISERROR(SEARCH(#REF!,C9)))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77" operator="containsText" id="{F68A84C2-62C1-43F2-90B9-9577FB0A8BDE}">
            <xm:f>NOT(ISERROR(SEARCH(#REF!,C9)))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78" operator="containsText" id="{B6CBF196-6004-4D5F-9717-7980374D7563}">
            <xm:f>NOT(ISERROR(SEARCH(#REF!,C9)))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79" operator="containsText" id="{E4711F60-724D-424B-B059-A5BAF8C1A40F}">
            <xm:f>NOT(ISERROR(SEARCH(#REF!,C9)))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80" operator="containsText" id="{B02C21B3-E745-4B00-AB6B-73405DA61BB6}">
            <xm:f>NOT(ISERROR(SEARCH(#REF!,C9)))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containsText" priority="966" operator="containsText" id="{C05D0065-F977-4414-95D9-B6C9072B021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67" operator="containsText" id="{B219D937-026A-43DD-943D-E1E3963AB33E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68" operator="containsText" id="{939D9C8E-57A8-4409-9AA5-AFD6CA822A81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69" operator="containsText" id="{CA52BAEC-F4D9-4651-9A9B-C202F0001F3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70" operator="containsText" id="{D057CD38-E339-489F-BBBC-809D5A50A5F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71" operator="containsText" id="{3299E5D5-9446-41F2-BE4C-96B76BDEB37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72" operator="containsText" id="{F2F1EF3C-8692-4067-94D2-944F74AFEBF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B9</xm:sqref>
        </x14:conditionalFormatting>
        <x14:conditionalFormatting xmlns:xm="http://schemas.microsoft.com/office/excel/2006/main">
          <x14:cfRule type="containsText" priority="959" operator="containsText" id="{57921390-2303-4AE4-A6DC-3B74C0841B73}">
            <xm:f>NOT(ISERROR(SEARCH(#REF!,C11)))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60" operator="containsText" id="{3405DA9B-31BA-4D84-ADB4-C9671F185820}">
            <xm:f>NOT(ISERROR(SEARCH(#REF!,C11)))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61" operator="containsText" id="{9C87D8E5-92FE-45F4-9195-0867F612FA78}">
            <xm:f>NOT(ISERROR(SEARCH(#REF!,C11)))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62" operator="containsText" id="{B938B7A7-15C7-451E-9CFC-30E7EA9B15A7}">
            <xm:f>NOT(ISERROR(SEARCH(#REF!,C11)))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63" operator="containsText" id="{58A2204B-25F3-4026-8E94-F05C3D17F458}">
            <xm:f>NOT(ISERROR(SEARCH(#REF!,C11)))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64" operator="containsText" id="{848E602A-E6DA-4201-98F4-58D75AC4326A}">
            <xm:f>NOT(ISERROR(SEARCH(#REF!,C11)))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65" operator="containsText" id="{7BF2DE19-8A0D-4959-9D4A-AFC9B62E0CD9}">
            <xm:f>NOT(ISERROR(SEARCH(#REF!,C11)))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952" operator="containsText" id="{3DB53F53-B32D-4FD0-A84B-0913CE18166B}">
            <xm:f>NOT(ISERROR(SEARCH(#REF!,C11)))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53" operator="containsText" id="{F3E239F2-A7E4-47C5-9B0C-44F733B0950D}">
            <xm:f>NOT(ISERROR(SEARCH(#REF!,C11)))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54" operator="containsText" id="{CE8466B9-E844-4197-87C2-8DC7AE824EEF}">
            <xm:f>NOT(ISERROR(SEARCH(#REF!,C11)))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55" operator="containsText" id="{757FBF69-379C-4075-BAF6-FC5469D0FE1C}">
            <xm:f>NOT(ISERROR(SEARCH(#REF!,C11)))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56" operator="containsText" id="{CD81FD21-A466-4FB6-9B3C-2FE682DB16F9}">
            <xm:f>NOT(ISERROR(SEARCH(#REF!,C11)))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57" operator="containsText" id="{88A2230B-806F-4CA7-AD85-79342B06DF61}">
            <xm:f>NOT(ISERROR(SEARCH(#REF!,C11)))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58" operator="containsText" id="{523FC159-8D66-4A10-A3BE-EDFA05C82F17}">
            <xm:f>NOT(ISERROR(SEARCH(#REF!,C11)))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944" operator="containsText" id="{EBE8C802-6B6F-4B3B-A519-4F353BBCB2D1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45" operator="containsText" id="{4A4519E6-6A35-4C66-866F-DF0A402CB66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46" operator="containsText" id="{303AAF29-DB64-4899-9F76-324A570EB08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47" operator="containsText" id="{85ED57AE-4A57-447E-853B-947DF05D1FA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48" operator="containsText" id="{1DC37324-983F-44CC-92C4-1CAB695E74B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49" operator="containsText" id="{5E2E8FD9-AD34-444A-8A37-A290DB68D06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50" operator="containsText" id="{11BFF40F-19A3-4482-903C-469637AC74E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B11</xm:sqref>
        </x14:conditionalFormatting>
        <x14:conditionalFormatting xmlns:xm="http://schemas.microsoft.com/office/excel/2006/main">
          <x14:cfRule type="containsText" priority="937" operator="containsText" id="{480FD7DC-C54A-447C-B78B-B584AC225621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38" operator="containsText" id="{06E51352-C178-4714-9083-2AB57C75A3C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39" operator="containsText" id="{3CB99927-C48A-4015-B63C-9DE35020EC2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40" operator="containsText" id="{5DBFE952-1100-44D9-96C3-C2762F303E49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41" operator="containsText" id="{9BB0D624-9938-45A2-B469-54743A731A7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42" operator="containsText" id="{01D204BD-EDA8-4C6A-8D1C-CA46F9C646B9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43" operator="containsText" id="{7AC37A6D-BAAD-4DFF-B6EC-812D8E97E20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B14</xm:sqref>
        </x14:conditionalFormatting>
        <x14:conditionalFormatting xmlns:xm="http://schemas.microsoft.com/office/excel/2006/main">
          <x14:cfRule type="containsText" priority="930" operator="containsText" id="{5F7620CB-C464-4B07-8C68-966F06F28CBC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31" operator="containsText" id="{29B33DEF-17FC-4821-8E3E-9F6CA09B97A0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32" operator="containsText" id="{B8B7CFFC-C38F-4DC6-94CD-18D48AD5A691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33" operator="containsText" id="{629880F6-BA27-4693-8334-4B069FD84D36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34" operator="containsText" id="{10E4CEAF-5568-408F-9E32-26A19867DC0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35" operator="containsText" id="{1E5E6737-A00F-4861-A221-7687323CDD3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36" operator="containsText" id="{10213D7F-1493-4909-BAEE-6EC3046E8B9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B12:B13</xm:sqref>
        </x14:conditionalFormatting>
        <x14:conditionalFormatting xmlns:xm="http://schemas.microsoft.com/office/excel/2006/main">
          <x14:cfRule type="containsText" priority="923" operator="containsText" id="{0F1451B2-6AB1-401B-8F1F-D9016D13BB08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24" operator="containsText" id="{C27BD955-0CA9-400D-B119-E973FB56F69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25" operator="containsText" id="{D0E62D15-4300-40FB-8DC9-1AAE998596B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26" operator="containsText" id="{74EA3A05-38F2-4995-991F-74ABD6D78C0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27" operator="containsText" id="{62EC7F1F-D60B-45BF-BF1A-CA6CE1E520EE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28" operator="containsText" id="{18C870A5-4A2F-41E4-9050-456405B04C6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29" operator="containsText" id="{2FA6A9F5-5B17-42F0-AB75-6014363099D9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B17</xm:sqref>
        </x14:conditionalFormatting>
        <x14:conditionalFormatting xmlns:xm="http://schemas.microsoft.com/office/excel/2006/main">
          <x14:cfRule type="containsText" priority="916" operator="containsText" id="{A893B2B1-8949-4882-A934-C76DA2402104}">
            <xm:f>NOT(ISERROR(SEARCH(#REF!,C24)))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17" operator="containsText" id="{6E326BED-AAB0-4BDC-A943-5A9F6DE17870}">
            <xm:f>NOT(ISERROR(SEARCH(#REF!,C24)))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18" operator="containsText" id="{5F475B91-646E-4982-AF91-60A9A9767652}">
            <xm:f>NOT(ISERROR(SEARCH(#REF!,C24)))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19" operator="containsText" id="{6EC28DA2-F8D7-4BBB-9669-592870EFE732}">
            <xm:f>NOT(ISERROR(SEARCH(#REF!,C24)))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20" operator="containsText" id="{685EBFFB-85F3-4F58-A1A2-20C9D2D107F5}">
            <xm:f>NOT(ISERROR(SEARCH(#REF!,C24)))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21" operator="containsText" id="{D72774FB-2F75-45F3-BA85-9F83BFD2337F}">
            <xm:f>NOT(ISERROR(SEARCH(#REF!,C24)))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22" operator="containsText" id="{81AD09AD-531F-46B6-90CF-867911B38441}">
            <xm:f>NOT(ISERROR(SEARCH(#REF!,C24)))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containsText" priority="909" operator="containsText" id="{913E4483-FBB0-4886-B682-C6F99961C023}">
            <xm:f>NOT(ISERROR(SEARCH(#REF!,C24)))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10" operator="containsText" id="{4A32E46F-D4FE-4F2B-9BBF-DE8EACCBCB70}">
            <xm:f>NOT(ISERROR(SEARCH(#REF!,C24)))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11" operator="containsText" id="{C00FCC7C-C0A5-4472-97A7-CC888AE12CBF}">
            <xm:f>NOT(ISERROR(SEARCH(#REF!,C24)))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12" operator="containsText" id="{5C0652A8-550A-45AC-A754-E0C793F47796}">
            <xm:f>NOT(ISERROR(SEARCH(#REF!,C24)))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13" operator="containsText" id="{58B20FAE-72EE-4C30-BF06-6DE7A3AE3C2F}">
            <xm:f>NOT(ISERROR(SEARCH(#REF!,C24)))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14" operator="containsText" id="{5D879B9C-C6A1-4A2F-9773-31F707D4E6ED}">
            <xm:f>NOT(ISERROR(SEARCH(#REF!,C24)))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15" operator="containsText" id="{E7C4C871-E57C-4C2C-9C29-C0F8042E2249}">
            <xm:f>NOT(ISERROR(SEARCH(#REF!,C24)))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containsText" priority="901" operator="containsText" id="{CAE6E00F-F64D-4126-80A4-F73974A5C3AC}">
            <xm:f>NOT(ISERROR(SEARCH(#REF!,C23)))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02" operator="containsText" id="{346BA21D-676F-47DC-90B1-B6CEFDD13371}">
            <xm:f>NOT(ISERROR(SEARCH(#REF!,C23)))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03" operator="containsText" id="{FDED6118-F54C-4D23-9999-532E6071AFED}">
            <xm:f>NOT(ISERROR(SEARCH(#REF!,C23)))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04" operator="containsText" id="{FEE73697-E57C-48D8-B651-E3DCCF0C055B}">
            <xm:f>NOT(ISERROR(SEARCH(#REF!,C23)))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05" operator="containsText" id="{35C99AA1-DF28-4909-83F5-00D92121D9F7}">
            <xm:f>NOT(ISERROR(SEARCH(#REF!,C23)))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06" operator="containsText" id="{9AEC34DE-A9D7-41C9-8886-F34699BD6A11}">
            <xm:f>NOT(ISERROR(SEARCH(#REF!,C23)))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07" operator="containsText" id="{F45DCC6C-092D-436A-949F-94F759BF6205}">
            <xm:f>NOT(ISERROR(SEARCH(#REF!,C23)))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894" operator="containsText" id="{E05DC76F-2953-4C65-B07B-B55E25374D9E}">
            <xm:f>NOT(ISERROR(SEARCH(#REF!,C23)))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95" operator="containsText" id="{952C43DD-7D86-47CF-BE3D-B60CC09E5B78}">
            <xm:f>NOT(ISERROR(SEARCH(#REF!,C23)))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96" operator="containsText" id="{B82E0424-619E-4622-9A37-6CDAAF1CB7B9}">
            <xm:f>NOT(ISERROR(SEARCH(#REF!,C23)))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97" operator="containsText" id="{0C8DBCEE-4AC0-410C-B473-D8276893F8AA}">
            <xm:f>NOT(ISERROR(SEARCH(#REF!,C23)))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98" operator="containsText" id="{3AF2FAA9-2D4D-4A5B-8FC2-993F16DA6B2F}">
            <xm:f>NOT(ISERROR(SEARCH(#REF!,C23)))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99" operator="containsText" id="{F987DDDC-74CD-4AEE-BEBC-B83B78DFEC50}">
            <xm:f>NOT(ISERROR(SEARCH(#REF!,C23)))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00" operator="containsText" id="{2D99D7A1-3198-4FE3-A4C9-156A60A06CE8}">
            <xm:f>NOT(ISERROR(SEARCH(#REF!,C23)))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886" operator="containsText" id="{4A8041E1-C526-4670-9CEC-0E5672EB82DF}">
            <xm:f>NOT(ISERROR(SEARCH(#REF!,C22)))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87" operator="containsText" id="{CFFC44D7-5BF6-4265-9923-0858A3223B40}">
            <xm:f>NOT(ISERROR(SEARCH(#REF!,C22)))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88" operator="containsText" id="{67D6CC13-E7E7-4769-BF4C-ABCA17C90037}">
            <xm:f>NOT(ISERROR(SEARCH(#REF!,C22)))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89" operator="containsText" id="{96A1D774-A8B4-43C8-9951-E302F6422557}">
            <xm:f>NOT(ISERROR(SEARCH(#REF!,C22)))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90" operator="containsText" id="{22D36066-7D66-49D7-82AD-C6A2DDE1AAAB}">
            <xm:f>NOT(ISERROR(SEARCH(#REF!,C22)))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91" operator="containsText" id="{4C90E776-F9FA-4C0A-A709-3E0599FB7A36}">
            <xm:f>NOT(ISERROR(SEARCH(#REF!,C22)))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92" operator="containsText" id="{527E4420-A36C-4AD5-9548-8A57B254FD77}">
            <xm:f>NOT(ISERROR(SEARCH(#REF!,C22)))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879" operator="containsText" id="{041A3D49-B8D5-45D3-914D-C693F44BBD19}">
            <xm:f>NOT(ISERROR(SEARCH(#REF!,C22)))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80" operator="containsText" id="{1C90BA3A-16F8-4697-AD9B-89171506AC0F}">
            <xm:f>NOT(ISERROR(SEARCH(#REF!,C22)))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81" operator="containsText" id="{61B88B6C-3785-4157-970B-28EF24F29D50}">
            <xm:f>NOT(ISERROR(SEARCH(#REF!,C22)))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82" operator="containsText" id="{E52F1B7D-C891-45BB-8FDC-17323C78C2E1}">
            <xm:f>NOT(ISERROR(SEARCH(#REF!,C22)))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83" operator="containsText" id="{23BC4121-3C93-45A5-928D-2D3740923F23}">
            <xm:f>NOT(ISERROR(SEARCH(#REF!,C22)))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84" operator="containsText" id="{E0B6D7D3-0A8C-4A15-B117-E66ED26AD1A9}">
            <xm:f>NOT(ISERROR(SEARCH(#REF!,C22)))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85" operator="containsText" id="{527E30DC-F800-433B-88EC-0E62FE1BD85C}">
            <xm:f>NOT(ISERROR(SEARCH(#REF!,C22)))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871" operator="containsText" id="{55088E5D-E69B-4FD6-8689-8AC670708AD0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72" operator="containsText" id="{7702D828-1E7D-492B-8A06-0185407369B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73" operator="containsText" id="{75AE5553-702F-4004-88BF-4DB8F9D94A3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74" operator="containsText" id="{E25B59CE-50D1-41A0-B2F3-7ADC8D7C31C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75" operator="containsText" id="{FE331F1B-AE9A-49EA-BAC7-4F0504E0C3B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76" operator="containsText" id="{8E3C3D48-210D-4783-BD4D-731FC18DF11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77" operator="containsText" id="{2DD8F68D-11C6-4CDC-B960-CE2C25867E0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B21</xm:sqref>
        </x14:conditionalFormatting>
        <x14:conditionalFormatting xmlns:xm="http://schemas.microsoft.com/office/excel/2006/main">
          <x14:cfRule type="containsText" priority="864" operator="containsText" id="{48CD6C5F-2FC7-4C7F-81FD-8B0A38732F26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65" operator="containsText" id="{FFA77ECC-5FBF-481A-9CE2-6D2B2340F75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66" operator="containsText" id="{B49B6B3A-6067-4F71-B55E-DD666220412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67" operator="containsText" id="{821ED64E-39E3-448B-AA6E-9BC8C9EDD3D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68" operator="containsText" id="{87C0B722-9985-4BAD-9AB8-85CAFBE5DE0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69" operator="containsText" id="{7D3366C1-F4F5-4188-A58C-48ECEDAD57C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70" operator="containsText" id="{9B39956B-F5C0-4E01-9FEB-B54382010E6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B28</xm:sqref>
        </x14:conditionalFormatting>
        <x14:conditionalFormatting xmlns:xm="http://schemas.microsoft.com/office/excel/2006/main">
          <x14:cfRule type="containsText" priority="857" operator="containsText" id="{A68876EA-958E-46D8-9C3D-5C58ABC5B05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58" operator="containsText" id="{7B688A01-D4A4-4A2A-8F6B-38E682D6280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59" operator="containsText" id="{0E5C12BE-78A9-41AE-9848-0A3F746660C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60" operator="containsText" id="{8A98C2DA-FCE0-4601-99E4-D325E6641D46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61" operator="containsText" id="{3B7157D1-ADC2-4D10-9B87-FDF1A6D79E0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62" operator="containsText" id="{CCFCD2EE-6B93-4FBA-A0FE-17EE2BA1B83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63" operator="containsText" id="{CF47DF73-D2EC-4D59-B46B-AE6F299CE09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B29:B30</xm:sqref>
        </x14:conditionalFormatting>
        <x14:conditionalFormatting xmlns:xm="http://schemas.microsoft.com/office/excel/2006/main">
          <x14:cfRule type="containsText" priority="850" operator="containsText" id="{13243705-91FC-4829-A19F-38585A29FAA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51" operator="containsText" id="{D0718DFF-23FF-4546-B766-B74BA8302536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52" operator="containsText" id="{21A7F637-EC76-465B-8306-E65E4AD7F24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53" operator="containsText" id="{28D353CE-2693-4A7A-8422-23E47074E0D9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54" operator="containsText" id="{3D362894-E69E-4F2F-B255-C1942F92FBE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55" operator="containsText" id="{D60C1C65-DDEC-4A79-804E-96B2B60ABC8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56" operator="containsText" id="{4D11DEDB-29DA-4645-A789-9A8ADCEF085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B38</xm:sqref>
        </x14:conditionalFormatting>
        <x14:conditionalFormatting xmlns:xm="http://schemas.microsoft.com/office/excel/2006/main">
          <x14:cfRule type="containsText" priority="843" operator="containsText" id="{6705ED1D-B659-4BF4-BE19-05D84F5B772F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44" operator="containsText" id="{C1636065-8078-49C6-8977-321639FCE7E5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45" operator="containsText" id="{F23E7BFD-1D45-4BDC-A913-427DD30C8AC3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46" operator="containsText" id="{92FF506D-9A80-4338-ACAB-65E6EF32BCAA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47" operator="containsText" id="{19115CED-52A6-4BDE-9DCB-6287BDD583EC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48" operator="containsText" id="{A53ACFEE-61D3-4F02-8441-0445506DDF0C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49" operator="containsText" id="{AD6D547C-D6B0-48FC-B9D7-C51B741FB29D}">
            <xm:f>NOT(ISERROR(SEARCH('\\rei.edu\campus\Neurology-Mathews-LAB\[Mouse Record 2.0 v200227.xlsx]Overall Breeders'!#REF!,C52)))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C52</xm:sqref>
        </x14:conditionalFormatting>
        <x14:conditionalFormatting xmlns:xm="http://schemas.microsoft.com/office/excel/2006/main">
          <x14:cfRule type="containsText" priority="836" operator="containsText" id="{2B5D6708-5A9F-4D3A-BFF0-5C017DB65B45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37" operator="containsText" id="{D08B3667-C02D-49EA-8706-275CE59B9B4E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38" operator="containsText" id="{ADBD88DE-9293-4F52-822B-D64AC3041E6B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39" operator="containsText" id="{06B33BC6-D02D-469B-9498-E1E942A82F97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40" operator="containsText" id="{E617FD1D-8B41-451A-B4F9-556D0F333E51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41" operator="containsText" id="{3B0B1330-E0E6-43D3-B77E-871AF7A9B735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42" operator="containsText" id="{6629EDB2-5682-4987-8561-0FE42705CBB4}">
            <xm:f>NOT(ISERROR(SEARCH('\\rei.edu\campus\Neurology-Mathews-LAB\[Mouse Record 2.0 v200227.xlsx]Overall Breeders'!#REF!,C54)))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C54</xm:sqref>
        </x14:conditionalFormatting>
        <x14:conditionalFormatting xmlns:xm="http://schemas.microsoft.com/office/excel/2006/main">
          <x14:cfRule type="containsText" priority="829" operator="containsText" id="{2923AADC-5BC8-406C-B022-AE6CFA58B17C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30" operator="containsText" id="{E9864527-2C67-4D3C-ADB2-8BD385541D34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31" operator="containsText" id="{DE52F795-DC97-4C0A-B45E-55F79BB94D5A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32" operator="containsText" id="{55F90B63-B811-4023-8BC9-FBA636978474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33" operator="containsText" id="{23492A33-5951-402F-B1C4-E29D3FAC4420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34" operator="containsText" id="{56B5DB07-D453-4E7E-8CA0-F5BBC8C36ECF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35" operator="containsText" id="{9F2427A9-F877-4DC7-A577-62571399DB33}">
            <xm:f>NOT(ISERROR(SEARCH('\\rei.edu\campus\Neurology-Mathews-LAB\[Mouse Record 2.0 v200227.xlsx]Overall Breeders'!#REF!,C53)))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C53</xm:sqref>
        </x14:conditionalFormatting>
        <x14:conditionalFormatting xmlns:xm="http://schemas.microsoft.com/office/excel/2006/main">
          <x14:cfRule type="containsText" priority="822" operator="containsText" id="{E82465DB-8E5F-4FC8-B96F-E783AB2D9438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23" operator="containsText" id="{DD94C703-5709-4376-BF8B-D4A9CDA9507C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24" operator="containsText" id="{CA7AD5E8-109A-4F2D-9E22-4EFF0B045560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25" operator="containsText" id="{49CB0D62-81AE-414B-B7D8-7AE63248491E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26" operator="containsText" id="{CD361C5F-1A85-4EB9-9325-8E6E82BB9D66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27" operator="containsText" id="{A67A58B4-7207-4033-9B18-A8AB313C3F46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28" operator="containsText" id="{16713355-8620-4892-BEEF-BAF63947C43C}">
            <xm:f>NOT(ISERROR(SEARCH('\\rei.edu\campus\Neurology-Mathews-LAB\[Mouse Record 2.0 v200227.xlsx]Overall Breeders'!#REF!,C55)))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C55</xm:sqref>
        </x14:conditionalFormatting>
        <x14:conditionalFormatting xmlns:xm="http://schemas.microsoft.com/office/excel/2006/main">
          <x14:cfRule type="containsText" priority="815" operator="containsText" id="{D9C7CB6E-18E7-490D-B2DA-33CD36629020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16" operator="containsText" id="{1E648675-C589-4E4C-9FD1-2D4049982B2E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17" operator="containsText" id="{1A56CBA8-5EA6-4403-B61F-ABBC8B9AA6E4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18" operator="containsText" id="{60396B9E-283E-4321-934D-C491B60182FF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19" operator="containsText" id="{C116AD77-610D-4627-B21D-DD0D86B6E817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20" operator="containsText" id="{1E6B279E-608F-4EE9-AC8F-5FB5AF42C369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21" operator="containsText" id="{E7D59169-1E78-4DC2-858A-AD49B72225F5}">
            <xm:f>NOT(ISERROR(SEARCH('\\rei.edu\campus\Neurology-Mathews-LAB\[Mouse Record 2.0 v200227.xlsx]Overall Breeders'!#REF!,C56)))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C56</xm:sqref>
        </x14:conditionalFormatting>
        <x14:conditionalFormatting xmlns:xm="http://schemas.microsoft.com/office/excel/2006/main">
          <x14:cfRule type="containsText" priority="808" operator="containsText" id="{D7BD12E8-43F5-4258-8898-630BB0F1E0BD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09" operator="containsText" id="{F60F2443-5656-44F9-9948-651041DD28F3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10" operator="containsText" id="{D94BE124-D8F6-4EE8-8870-71E3497CA8DB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11" operator="containsText" id="{A45A951E-E002-4D0A-8102-6E4178689881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12" operator="containsText" id="{8D361320-295D-4E9F-9758-EAFFB433B8D5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13" operator="containsText" id="{ADD4C74B-5E2A-403E-8808-CE00ECA5512A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14" operator="containsText" id="{CAB917FE-677E-4697-9D3F-240BCB1B588B}">
            <xm:f>NOT(ISERROR(SEARCH('\\rei.edu\campus\Neurology-Mathews-LAB\[Mouse Record 2.0 v200227.xlsx]Overall Breeders'!#REF!,C57)))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C57</xm:sqref>
        </x14:conditionalFormatting>
        <x14:conditionalFormatting xmlns:xm="http://schemas.microsoft.com/office/excel/2006/main">
          <x14:cfRule type="containsText" priority="801" operator="containsText" id="{38D92D57-EFC2-4AB9-BD98-83F60DEAF1A3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02" operator="containsText" id="{5F9F4660-C3F7-4CF7-BB24-E53898D92ECA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03" operator="containsText" id="{ED1D0FEC-FA21-4BAB-AEE4-E513B7F00599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04" operator="containsText" id="{FAE541AB-51F6-444E-AF7A-F1ABFCB121F8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05" operator="containsText" id="{AAED597E-DD47-4F07-9010-6EB0FC0169B1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06" operator="containsText" id="{7D9EA54F-6D3F-4E69-84B4-7B87CF1221CE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07" operator="containsText" id="{95815FF6-DA82-4EA1-9B09-BE8776B22F24}">
            <xm:f>NOT(ISERROR(SEARCH('\\rei.edu\campus\Neurology-Mathews-LAB\[Mouse Record 2.0 v200227.xlsx]Overall Breeders'!#REF!,C58)))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C58</xm:sqref>
        </x14:conditionalFormatting>
        <x14:conditionalFormatting xmlns:xm="http://schemas.microsoft.com/office/excel/2006/main">
          <x14:cfRule type="containsText" priority="794" operator="containsText" id="{C811F709-D3AD-4062-8894-FBF50E0C3CEF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95" operator="containsText" id="{85A4137B-1DFC-4213-A7D7-63E58154F150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96" operator="containsText" id="{82C1A4A3-9FD1-4EE5-B1D0-426A933D2C8A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97" operator="containsText" id="{B7F9BC48-694D-465D-A739-6B7D6C387572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98" operator="containsText" id="{912AC088-0BF3-4143-B5A5-C22CEC4E894C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99" operator="containsText" id="{52E70683-02D2-4225-978F-32D39C98B1ED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00" operator="containsText" id="{A263C138-3939-4C2D-8D9D-5FADA3DB5E69}">
            <xm:f>NOT(ISERROR(SEARCH('\\rei.edu\campus\Neurology-Mathews-LAB\[Mouse Record 2.0 v200227.xlsx]Overall Breeders'!#REF!,C59)))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C59</xm:sqref>
        </x14:conditionalFormatting>
        <x14:conditionalFormatting xmlns:xm="http://schemas.microsoft.com/office/excel/2006/main">
          <x14:cfRule type="containsText" priority="787" operator="containsText" id="{63310AB5-65CD-4440-A2A0-53B36FFF2E35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88" operator="containsText" id="{399E6F81-F8B3-4FB5-B578-8018EE57A7DF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89" operator="containsText" id="{28C11206-0FB7-4412-8B39-8A51404D4575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90" operator="containsText" id="{3B2C7225-2DE1-4C27-B39D-348BBB116C67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91" operator="containsText" id="{6B827A08-D49E-493F-AE2B-73D355C369AC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92" operator="containsText" id="{A4370C9C-CB2B-4520-A15E-D0D1F1A620C3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93" operator="containsText" id="{C7F213F5-324E-439B-BA32-41C87768E226}">
            <xm:f>NOT(ISERROR(SEARCH('\\rei.edu\campus\Neurology-Mathews-LAB\[Mouse Record 2.0 v200227.xlsx]Overall Breeders'!#REF!,C60)))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C60</xm:sqref>
        </x14:conditionalFormatting>
        <x14:conditionalFormatting xmlns:xm="http://schemas.microsoft.com/office/excel/2006/main">
          <x14:cfRule type="containsText" priority="780" operator="containsText" id="{0142AD05-A5AA-4612-BADC-4CD1E88B436C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81" operator="containsText" id="{079A0DCD-9D2A-4DED-9411-3C62E0615055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82" operator="containsText" id="{57A9C602-A445-48F4-AD1F-20E66CFE7FA1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83" operator="containsText" id="{2F78EFAF-BA56-4F6F-A59D-AD412DA5233C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84" operator="containsText" id="{789C61C6-89DB-4F3F-888D-E14970A5C655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85" operator="containsText" id="{C189AAAC-4977-433A-9691-81B748AB723B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86" operator="containsText" id="{95640A3C-D58B-4D2D-A47E-46BFAC4B84D7}">
            <xm:f>NOT(ISERROR(SEARCH('\\rei.edu\campus\Neurology-Mathews-LAB\[Mouse Record 2.0 v200227.xlsx]Overall Breeders'!#REF!,C63)))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C63</xm:sqref>
        </x14:conditionalFormatting>
        <x14:conditionalFormatting xmlns:xm="http://schemas.microsoft.com/office/excel/2006/main">
          <x14:cfRule type="containsText" priority="773" operator="containsText" id="{C499AEFD-32D1-43F5-B782-A34039E72A49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74" operator="containsText" id="{9B6AB15C-FA12-4847-9D97-7D0EBDE52A34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75" operator="containsText" id="{E595FC82-FAF1-4333-92E6-A9673EC98125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76" operator="containsText" id="{404B51D0-BB05-486C-BD2B-1028938CECAD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77" operator="containsText" id="{6D552AA8-5732-4A41-BF29-48B688513E1D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78" operator="containsText" id="{7062B4A3-63CE-414C-902F-8F32E7A7A0FD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79" operator="containsText" id="{E093EDE2-B0F9-419B-B91F-487B0EA04C22}">
            <xm:f>NOT(ISERROR(SEARCH('\\rei.edu\campus\Neurology-Mathews-LAB\[Mouse Record 2.0 v200227.xlsx]Overall Breeders'!#REF!,C62)))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C62</xm:sqref>
        </x14:conditionalFormatting>
        <x14:conditionalFormatting xmlns:xm="http://schemas.microsoft.com/office/excel/2006/main">
          <x14:cfRule type="containsText" priority="766" operator="containsText" id="{1DCC15C4-1882-405D-B221-4CEB4339899F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67" operator="containsText" id="{FD7D94D4-2B3B-415B-837E-2DCF9EA28F3B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68" operator="containsText" id="{EBD16143-9424-4825-A4B3-E2146DFD89FA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69" operator="containsText" id="{0BDD0A3C-AEE1-47EE-B526-7D7A67B337AF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70" operator="containsText" id="{7154D0AE-9549-450E-A71D-F20B31F8124D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71" operator="containsText" id="{9AAE46DA-0D31-4A46-AC0C-4C4368802E36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72" operator="containsText" id="{53FCAED6-5FA4-47F2-A53C-4010C4B3755E}">
            <xm:f>NOT(ISERROR(SEARCH('\\rei.edu\campus\Neurology-Mathews-LAB\[Mouse Record 2.0 v200227.xlsx]Overall Breeders'!#REF!,C64)))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C64</xm:sqref>
        </x14:conditionalFormatting>
        <x14:conditionalFormatting xmlns:xm="http://schemas.microsoft.com/office/excel/2006/main">
          <x14:cfRule type="containsText" priority="759" operator="containsText" id="{8C85626B-16F7-4D1C-A94D-F8079146D6FB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60" operator="containsText" id="{58D8FF2C-C58D-4809-9C45-845ED2DDC598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61" operator="containsText" id="{997BDB4D-5691-44C3-A332-E47FE9511665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62" operator="containsText" id="{0F9C06E5-2EE1-453D-882A-ABB9FFC96B38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63" operator="containsText" id="{D8E37CD8-A70F-4E24-9FE2-3950EEB6E94A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64" operator="containsText" id="{0B03777B-0643-427D-B9F0-2992D3DF4963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65" operator="containsText" id="{C81D0ACF-09B9-4DA3-B1BA-82B39203B131}">
            <xm:f>NOT(ISERROR(SEARCH('\\rei.edu\campus\Neurology-Mathews-LAB\[Mouse Record 2.0 v200227.xlsx]Overall Breeders'!#REF!,C61)))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C61</xm:sqref>
        </x14:conditionalFormatting>
        <x14:conditionalFormatting xmlns:xm="http://schemas.microsoft.com/office/excel/2006/main">
          <x14:cfRule type="containsText" priority="752" operator="containsText" id="{D3A13A12-8EC5-4982-894C-D6B403EB4D29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53" operator="containsText" id="{8A307B44-0944-4C69-B7A0-FA973BDBA315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54" operator="containsText" id="{CA21C670-211D-4073-9D8B-1332D2A07F21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55" operator="containsText" id="{7AC9AECD-B403-45E5-AFD9-66024271BF27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56" operator="containsText" id="{D7AF3BD4-A0DE-4EAE-B823-7ABF416F303E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57" operator="containsText" id="{EFB8BC6A-AC88-4355-9D9C-584CB3035186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58" operator="containsText" id="{A4F9AAFD-F0D4-44C8-B511-DBDB876BC059}">
            <xm:f>NOT(ISERROR(SEARCH('\\rei.edu\campus\Neurology-Mathews-LAB\[Mouse Record 2.0 v200227.xlsx]Overall Breeders'!#REF!,C65)))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C65</xm:sqref>
        </x14:conditionalFormatting>
        <x14:conditionalFormatting xmlns:xm="http://schemas.microsoft.com/office/excel/2006/main">
          <x14:cfRule type="containsText" priority="745" operator="containsText" id="{060FD9C0-B750-47E1-B869-C17E1F26DA8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46" operator="containsText" id="{701FCC9C-B556-4C9B-906B-1B84ECD28E0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47" operator="containsText" id="{930E023F-F70B-4C35-9990-58177FECDBB8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48" operator="containsText" id="{3CA96CC0-ECD3-4131-8736-D052F5047E1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49" operator="containsText" id="{754C13DB-0C80-4A66-8D6B-ADC357C78B1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50" operator="containsText" id="{46D85572-47E6-4F1B-8D3B-7F9266497E10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51" operator="containsText" id="{CEE13B81-0CE9-466F-BF2A-A8FA69E1DF7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B65</xm:sqref>
        </x14:conditionalFormatting>
        <x14:conditionalFormatting xmlns:xm="http://schemas.microsoft.com/office/excel/2006/main">
          <x14:cfRule type="containsText" priority="731" operator="containsText" id="{17CD1F9C-5940-43FC-B47B-7B2F00ACA29E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32" operator="containsText" id="{8D28B611-DCC4-42E1-9FE4-D9DADB4620FD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33" operator="containsText" id="{BFC5A602-9DF3-46F0-9A88-81E0A4EEF6C0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34" operator="containsText" id="{AE175D97-4DA6-4F60-9526-F796C041B6BF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35" operator="containsText" id="{338B0759-0650-4101-BD59-ABCEDBC15E71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36" operator="containsText" id="{F9C357AB-6F1D-46C1-B04C-B222D3AA0DB0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37" operator="containsText" id="{72430F85-A434-402D-BCA8-1D4088D7983D}">
            <xm:f>NOT(ISERROR(SEARCH('\\rei.edu\campus\Neurology-Mathews-LAB\[Mouse Record 2.0 v200227.xlsx]Overall Breeders'!#REF!,C67)))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C67</xm:sqref>
        </x14:conditionalFormatting>
        <x14:conditionalFormatting xmlns:xm="http://schemas.microsoft.com/office/excel/2006/main">
          <x14:cfRule type="containsText" priority="738" operator="containsText" id="{76C94797-DC9B-49AC-9280-866C5D5022B8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39" operator="containsText" id="{F42D05C4-7985-4B25-870C-82329512E03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40" operator="containsText" id="{0A8A981E-E855-4E09-99F2-407F7CF2C357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41" operator="containsText" id="{30F9DBB0-4217-4E13-A466-5569260D0F8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42" operator="containsText" id="{F9D68017-179A-4479-A52C-DBB36474E180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43" operator="containsText" id="{6E3288A4-34CB-4E0E-BA96-9E693FD6E129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44" operator="containsText" id="{5806DEE4-A868-448C-8017-7F2DB2524AA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B67</xm:sqref>
        </x14:conditionalFormatting>
        <x14:conditionalFormatting xmlns:xm="http://schemas.microsoft.com/office/excel/2006/main">
          <x14:cfRule type="containsText" priority="717" operator="containsText" id="{6D735D40-E0F2-4232-A7E0-C748D72F8EA6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18" operator="containsText" id="{1050BC7D-3AB4-419C-AD56-D518867CB398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19" operator="containsText" id="{41DF8755-F372-4C88-BDE0-AA6AFC13A5F8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20" operator="containsText" id="{0832E612-A4EB-4B52-A2AD-D94255EA8B24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21" operator="containsText" id="{303CEC87-6904-42AA-B6C7-6F6E56FB2C2C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22" operator="containsText" id="{729D2402-94CB-42F2-A24B-40B7AA8185A9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23" operator="containsText" id="{193D0F6F-D2C6-4569-B5B3-73F280577BCB}">
            <xm:f>NOT(ISERROR(SEARCH('\\rei.edu\campus\Neurology-Mathews-LAB\[Mouse Record 2.0 v200227.xlsx]Overall Breeders'!#REF!,C66)))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C66</xm:sqref>
        </x14:conditionalFormatting>
        <x14:conditionalFormatting xmlns:xm="http://schemas.microsoft.com/office/excel/2006/main">
          <x14:cfRule type="containsText" priority="724" operator="containsText" id="{299D3084-9A2B-4832-919B-B2128E0DC20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25" operator="containsText" id="{68C5FE39-65EF-43C0-8D58-571BDC7EF7DC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26" operator="containsText" id="{1924525A-C5B7-401A-A878-2D290148F07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27" operator="containsText" id="{1E26DD4E-6973-4389-BD8C-987D7D00742D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28" operator="containsText" id="{698DC21F-21DA-4DC9-B76F-484A2EED72B4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29" operator="containsText" id="{2E8D11AA-2E1C-437B-ADA0-485914EFC0FC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30" operator="containsText" id="{BFE90A9D-2269-49E7-8F60-398B38AB28F2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B66</xm:sqref>
        </x14:conditionalFormatting>
        <x14:conditionalFormatting xmlns:xm="http://schemas.microsoft.com/office/excel/2006/main">
          <x14:cfRule type="containsText" priority="710" operator="containsText" id="{30163BB6-9D96-415E-8ABE-097FC388E208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11" operator="containsText" id="{C81B7524-E320-4143-85C1-2B4B49574E05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12" operator="containsText" id="{C6F5CFC8-0EF1-46B8-A3F7-3D5A44B0089C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13" operator="containsText" id="{BC4249E8-D714-4A44-BAD3-EB2DEB284A8A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14" operator="containsText" id="{E4DF4B8C-D5C7-4678-A0B9-51CE2A0C327B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15" operator="containsText" id="{ED020EFB-B5A8-46C8-B67A-F7990BF87043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16" operator="containsText" id="{2C427FAC-C725-47F3-ADFC-663DC03392DF}">
            <xm:f>NOT(ISERROR(SEARCH('\\rei.edu\campus\Neurology-Mathews-LAB\[Mouse Record 2.0 v200227.xlsx]UCLA B. Core'!#REF!,'\\rei.edu\campus\Neurology-Mathews-LAB\[Mouse Record 2.0 v200227.xlsx]UCLA B. Core'!#REF!)))</xm:f>
            <xm:f>'\\rei.edu\campus\Neurology-Mathews-LAB\[Mouse Record 2.0 v200227.xlsx]UCLA B. Core'!#REF!</xm:f>
            <x14:dxf>
              <fill>
                <patternFill>
                  <bgColor theme="9" tint="0.59996337778862885"/>
                </patternFill>
              </fill>
            </x14:dxf>
          </x14:cfRule>
          <xm:sqref>B5</xm:sqref>
        </x14:conditionalFormatting>
        <x14:conditionalFormatting xmlns:xm="http://schemas.microsoft.com/office/excel/2006/main">
          <x14:cfRule type="containsText" priority="703" operator="containsText" id="{5E8E5AAA-4D36-4DC6-869B-F5E5E5752537}">
            <xm:f>NOT(ISERROR(SEARCH(#REF!,C10)))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04" operator="containsText" id="{EB407280-4799-49D0-B406-29E2332CBD76}">
            <xm:f>NOT(ISERROR(SEARCH(#REF!,C10)))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05" operator="containsText" id="{42F9D0AA-3435-407A-92CA-4BD3DEC9438C}">
            <xm:f>NOT(ISERROR(SEARCH(#REF!,C10)))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06" operator="containsText" id="{1180D06C-A92C-4D38-9787-21FAF4BEAFC4}">
            <xm:f>NOT(ISERROR(SEARCH(#REF!,C10)))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07" operator="containsText" id="{6F135F43-0F16-4B02-AEB7-1B488E76AEBE}">
            <xm:f>NOT(ISERROR(SEARCH(#REF!,C10)))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08" operator="containsText" id="{E8EECB98-D3BE-4F02-B313-B542A6FB9427}">
            <xm:f>NOT(ISERROR(SEARCH(#REF!,C10)))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09" operator="containsText" id="{45BDAFFE-4CC2-464B-B6AF-5B826636493D}">
            <xm:f>NOT(ISERROR(SEARCH(#REF!,C10)))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696" operator="containsText" id="{1C193DA2-F83C-44D4-8348-A46F27915C31}">
            <xm:f>NOT(ISERROR(SEARCH(#REF!,C10)))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97" operator="containsText" id="{C1DA7CC5-951E-430E-BF8B-1007386428F8}">
            <xm:f>NOT(ISERROR(SEARCH(#REF!,C10)))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98" operator="containsText" id="{E7B8BEAE-5DFB-4B23-A031-955A1911FC7D}">
            <xm:f>NOT(ISERROR(SEARCH(#REF!,C10)))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99" operator="containsText" id="{2460AF43-94E2-4263-AAD6-7B00766A9328}">
            <xm:f>NOT(ISERROR(SEARCH(#REF!,C10)))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00" operator="containsText" id="{8AAE4EF3-78AC-4AC1-A6C9-859C3806E45E}">
            <xm:f>NOT(ISERROR(SEARCH(#REF!,C10)))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01" operator="containsText" id="{28DD1B39-6E28-469D-BDD5-53A6EA74B641}">
            <xm:f>NOT(ISERROR(SEARCH(#REF!,C10)))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02" operator="containsText" id="{03484BA7-30E6-4761-AE03-3714F833E685}">
            <xm:f>NOT(ISERROR(SEARCH(#REF!,C10)))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688" operator="containsText" id="{821A2991-B8F8-4B6A-8609-45F3C24A1057}">
            <xm:f>NOT(ISERROR(SEARCH(#REF!,C68)))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89" operator="containsText" id="{7E1E4081-CA74-4068-846B-E156EB36322E}">
            <xm:f>NOT(ISERROR(SEARCH(#REF!,C68)))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90" operator="containsText" id="{86CC451A-17A7-420B-A018-42D4FC6C00B1}">
            <xm:f>NOT(ISERROR(SEARCH(#REF!,C68)))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91" operator="containsText" id="{6E70C7C9-E1CB-4DB2-B948-5BD846240591}">
            <xm:f>NOT(ISERROR(SEARCH(#REF!,C68)))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92" operator="containsText" id="{9DAAFE28-F56F-4165-A6AF-F3222307D507}">
            <xm:f>NOT(ISERROR(SEARCH(#REF!,C68)))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93" operator="containsText" id="{A2DC3FFF-B6C1-47E8-97BE-F4C8DC291134}">
            <xm:f>NOT(ISERROR(SEARCH(#REF!,C68)))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94" operator="containsText" id="{49D76873-A858-424F-BA6B-3E1307206564}">
            <xm:f>NOT(ISERROR(SEARCH(#REF!,C68)))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C68</xm:sqref>
        </x14:conditionalFormatting>
        <x14:conditionalFormatting xmlns:xm="http://schemas.microsoft.com/office/excel/2006/main">
          <x14:cfRule type="containsText" priority="681" operator="containsText" id="{318EC83D-CF91-4225-AC13-A1019DDAFAE5}">
            <xm:f>NOT(ISERROR(SEARCH(#REF!,C68)))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82" operator="containsText" id="{EAA7048C-A38C-4A0F-89AA-C45289C0F03F}">
            <xm:f>NOT(ISERROR(SEARCH(#REF!,C68)))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83" operator="containsText" id="{7C52C32F-F7E5-424B-B5D3-75F9EBE0D607}">
            <xm:f>NOT(ISERROR(SEARCH(#REF!,C68)))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84" operator="containsText" id="{2C1033F0-AD11-4302-8D69-69FEE4DD6DD0}">
            <xm:f>NOT(ISERROR(SEARCH(#REF!,C68)))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85" operator="containsText" id="{1B0A3AD2-91F9-4B73-A801-A8FBD4F82C1C}">
            <xm:f>NOT(ISERROR(SEARCH(#REF!,C68)))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86" operator="containsText" id="{77307553-0584-4629-860C-216219BBEFEF}">
            <xm:f>NOT(ISERROR(SEARCH(#REF!,C68)))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87" operator="containsText" id="{0D08CC08-BBEC-484C-B530-2761C6E4345C}">
            <xm:f>NOT(ISERROR(SEARCH(#REF!,C68)))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C68</xm:sqref>
        </x14:conditionalFormatting>
        <x14:conditionalFormatting xmlns:xm="http://schemas.microsoft.com/office/excel/2006/main">
          <x14:cfRule type="containsText" priority="673" operator="containsText" id="{B1057355-CDAF-4FD9-ABB3-FD19A9294076}">
            <xm:f>NOT(ISERROR(SEARCH(#REF!,C150)))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74" operator="containsText" id="{BD54CD95-AD3D-4BB9-84CF-1493999A7234}">
            <xm:f>NOT(ISERROR(SEARCH(#REF!,C150)))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75" operator="containsText" id="{FA4FBDEA-8C05-469C-AC0C-DFC935449D04}">
            <xm:f>NOT(ISERROR(SEARCH(#REF!,C150)))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76" operator="containsText" id="{70606614-91D8-4A95-8BF9-F5DC5B2D513A}">
            <xm:f>NOT(ISERROR(SEARCH(#REF!,C150)))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77" operator="containsText" id="{2269E70C-1C8C-4963-93EA-EB30396E0146}">
            <xm:f>NOT(ISERROR(SEARCH(#REF!,C150)))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78" operator="containsText" id="{887AC9F2-2861-4E7F-B61C-8F2716FBAD6A}">
            <xm:f>NOT(ISERROR(SEARCH(#REF!,C150)))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79" operator="containsText" id="{8F00B811-ABFC-4415-843F-2CA52AEA8480}">
            <xm:f>NOT(ISERROR(SEARCH(#REF!,C150)))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C150:C151</xm:sqref>
        </x14:conditionalFormatting>
        <x14:conditionalFormatting xmlns:xm="http://schemas.microsoft.com/office/excel/2006/main">
          <x14:cfRule type="containsText" priority="666" operator="containsText" id="{763C909A-5F2D-4B39-A250-713E2AE5B42D}">
            <xm:f>NOT(ISERROR(SEARCH(#REF!,C150)))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67" operator="containsText" id="{CF786435-89DC-434B-843F-7BB36D3EA3E6}">
            <xm:f>NOT(ISERROR(SEARCH(#REF!,C150)))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68" operator="containsText" id="{096796CF-EB49-445D-B498-F3832B62DF8D}">
            <xm:f>NOT(ISERROR(SEARCH(#REF!,C150)))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69" operator="containsText" id="{63C28797-442E-440A-899B-D70D27C4CF57}">
            <xm:f>NOT(ISERROR(SEARCH(#REF!,C150)))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70" operator="containsText" id="{6C707B44-5CAB-44FB-B83F-B18376394813}">
            <xm:f>NOT(ISERROR(SEARCH(#REF!,C150)))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71" operator="containsText" id="{7FB53AFC-E90C-41B0-8420-801EB408AE75}">
            <xm:f>NOT(ISERROR(SEARCH(#REF!,C150)))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72" operator="containsText" id="{B9AFAFEB-AD47-4938-B662-3A3080CFCE5E}">
            <xm:f>NOT(ISERROR(SEARCH(#REF!,C150)))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C150:C151</xm:sqref>
        </x14:conditionalFormatting>
        <x14:conditionalFormatting xmlns:xm="http://schemas.microsoft.com/office/excel/2006/main">
          <x14:cfRule type="containsText" priority="658" operator="containsText" id="{5029580E-0A8E-40DB-84BA-6809124DDA7D}">
            <xm:f>NOT(ISERROR(SEARCH(#REF!,C152)))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59" operator="containsText" id="{AB62614A-55A8-4A17-849E-F7FAFBEB74E7}">
            <xm:f>NOT(ISERROR(SEARCH(#REF!,C152)))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60" operator="containsText" id="{ABEF9C27-4219-4567-8988-7E7E1D5C1A83}">
            <xm:f>NOT(ISERROR(SEARCH(#REF!,C152)))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61" operator="containsText" id="{A30B55B0-80E5-423C-B724-4C6DA698F2E5}">
            <xm:f>NOT(ISERROR(SEARCH(#REF!,C152)))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62" operator="containsText" id="{04042CE3-F894-4315-BE4A-DB9FFB98D864}">
            <xm:f>NOT(ISERROR(SEARCH(#REF!,C152)))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63" operator="containsText" id="{9E17B90C-654D-4FEF-8190-A373B463D3DD}">
            <xm:f>NOT(ISERROR(SEARCH(#REF!,C152)))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64" operator="containsText" id="{7FE354C6-4F70-4C27-8FBF-50E1437D43D3}">
            <xm:f>NOT(ISERROR(SEARCH(#REF!,C152)))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C152:C155</xm:sqref>
        </x14:conditionalFormatting>
        <x14:conditionalFormatting xmlns:xm="http://schemas.microsoft.com/office/excel/2006/main">
          <x14:cfRule type="containsText" priority="651" operator="containsText" id="{3112468F-D140-45A5-92FD-6E05CD2D486D}">
            <xm:f>NOT(ISERROR(SEARCH(#REF!,C152)))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52" operator="containsText" id="{05049361-DAD8-4D23-9B39-4BD2D8F3935C}">
            <xm:f>NOT(ISERROR(SEARCH(#REF!,C152)))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53" operator="containsText" id="{45A31D06-F463-4B4B-9EC6-9B125EC865C9}">
            <xm:f>NOT(ISERROR(SEARCH(#REF!,C152)))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54" operator="containsText" id="{F29645C0-FC5F-48D3-9DDE-04ED01BC58A6}">
            <xm:f>NOT(ISERROR(SEARCH(#REF!,C152)))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55" operator="containsText" id="{EFBC880C-C93E-4CE5-972B-0D09FF12FFE3}">
            <xm:f>NOT(ISERROR(SEARCH(#REF!,C152)))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56" operator="containsText" id="{B0F1B3B3-8A3C-4DEE-A0C2-9B3AA3D82EAF}">
            <xm:f>NOT(ISERROR(SEARCH(#REF!,C152)))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57" operator="containsText" id="{2D7FAF16-25F0-4F53-895E-50269BB0F75F}">
            <xm:f>NOT(ISERROR(SEARCH(#REF!,C152)))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C152:C155</xm:sqref>
        </x14:conditionalFormatting>
        <x14:conditionalFormatting xmlns:xm="http://schemas.microsoft.com/office/excel/2006/main">
          <x14:cfRule type="containsText" priority="643" operator="containsText" id="{7F7376C0-30B3-4582-85CC-5CBFBE0EF768}">
            <xm:f>NOT(ISERROR(SEARCH(#REF!,C177)))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44" operator="containsText" id="{D62F7C5A-F125-4B97-AA70-BABC4DCE4D36}">
            <xm:f>NOT(ISERROR(SEARCH(#REF!,C177)))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45" operator="containsText" id="{FBC1B692-3A9E-4F64-BC01-DE57ADEF407B}">
            <xm:f>NOT(ISERROR(SEARCH(#REF!,C177)))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46" operator="containsText" id="{84BBFC86-0235-47AC-9A40-944E4BDB4F10}">
            <xm:f>NOT(ISERROR(SEARCH(#REF!,C177)))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47" operator="containsText" id="{EC6826FD-A201-476B-A06E-DAFB22722C77}">
            <xm:f>NOT(ISERROR(SEARCH(#REF!,C177)))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48" operator="containsText" id="{AEF67E39-FFA5-479E-92CA-FFEBF22BBBDA}">
            <xm:f>NOT(ISERROR(SEARCH(#REF!,C177)))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49" operator="containsText" id="{DE9CB36F-7697-4BF1-A65A-81C2AD6F107D}">
            <xm:f>NOT(ISERROR(SEARCH(#REF!,C177)))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C177</xm:sqref>
        </x14:conditionalFormatting>
        <x14:conditionalFormatting xmlns:xm="http://schemas.microsoft.com/office/excel/2006/main">
          <x14:cfRule type="containsText" priority="636" operator="containsText" id="{7F76A6BF-6726-48F1-9C61-6DFEFE375A9B}">
            <xm:f>NOT(ISERROR(SEARCH(#REF!,C177)))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37" operator="containsText" id="{2C19CA3A-341B-4A19-9532-23FED240893F}">
            <xm:f>NOT(ISERROR(SEARCH(#REF!,C177)))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38" operator="containsText" id="{E6B5BB69-17AE-4ABF-A239-25BE4A1A266F}">
            <xm:f>NOT(ISERROR(SEARCH(#REF!,C177)))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39" operator="containsText" id="{3DAB466C-AAE5-4ACB-81E4-38C8D97B2548}">
            <xm:f>NOT(ISERROR(SEARCH(#REF!,C177)))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40" operator="containsText" id="{4A8E1928-23A5-4187-ACF9-88CBBEA6C338}">
            <xm:f>NOT(ISERROR(SEARCH(#REF!,C177)))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41" operator="containsText" id="{0F52CF83-3A07-4F57-A99D-1520C3F090AF}">
            <xm:f>NOT(ISERROR(SEARCH(#REF!,C177)))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42" operator="containsText" id="{119274D7-34D0-4616-959D-F7D7E7893A5A}">
            <xm:f>NOT(ISERROR(SEARCH(#REF!,C177)))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C177</xm:sqref>
        </x14:conditionalFormatting>
        <x14:conditionalFormatting xmlns:xm="http://schemas.microsoft.com/office/excel/2006/main">
          <x14:cfRule type="containsText" priority="628" operator="containsText" id="{98819AFF-215B-4033-A55C-F35DFFE89B98}">
            <xm:f>NOT(ISERROR(SEARCH(#REF!,C160)))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29" operator="containsText" id="{CD27D76E-E1C2-47F0-9BFA-F4BD7C8A40C5}">
            <xm:f>NOT(ISERROR(SEARCH(#REF!,C160)))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30" operator="containsText" id="{0BCFCECB-A9C6-4CB1-ABC1-D35803A390B4}">
            <xm:f>NOT(ISERROR(SEARCH(#REF!,C160)))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31" operator="containsText" id="{680390FB-4EC1-4450-9FF4-84A2856730CD}">
            <xm:f>NOT(ISERROR(SEARCH(#REF!,C160)))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32" operator="containsText" id="{61CECFF8-4153-4B7C-ADF4-0BAC191319C7}">
            <xm:f>NOT(ISERROR(SEARCH(#REF!,C160)))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33" operator="containsText" id="{F0054F29-86D6-4E60-95AC-480742F17BD0}">
            <xm:f>NOT(ISERROR(SEARCH(#REF!,C160)))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34" operator="containsText" id="{06E89685-6DA7-4E50-81B5-2707E8058850}">
            <xm:f>NOT(ISERROR(SEARCH(#REF!,C160)))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C160</xm:sqref>
        </x14:conditionalFormatting>
        <x14:conditionalFormatting xmlns:xm="http://schemas.microsoft.com/office/excel/2006/main">
          <x14:cfRule type="containsText" priority="621" operator="containsText" id="{04502EC8-606B-46F4-843E-77CED009A255}">
            <xm:f>NOT(ISERROR(SEARCH(#REF!,C160)))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22" operator="containsText" id="{758728E6-5EBE-43D4-9C62-29760426DC67}">
            <xm:f>NOT(ISERROR(SEARCH(#REF!,C160)))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23" operator="containsText" id="{D374C729-D907-4EBC-8111-8844D59EAA17}">
            <xm:f>NOT(ISERROR(SEARCH(#REF!,C160)))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24" operator="containsText" id="{B279E901-3915-4B0A-AA46-192FB900585B}">
            <xm:f>NOT(ISERROR(SEARCH(#REF!,C160)))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25" operator="containsText" id="{DA98CDCD-8D6C-4B2C-830A-72171FFAF0EC}">
            <xm:f>NOT(ISERROR(SEARCH(#REF!,C160)))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26" operator="containsText" id="{22271CD9-EF1A-4618-8404-55084CFCC75D}">
            <xm:f>NOT(ISERROR(SEARCH(#REF!,C160)))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27" operator="containsText" id="{50197D08-C011-4062-BF5F-CA07CCA2C606}">
            <xm:f>NOT(ISERROR(SEARCH(#REF!,C160)))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C160</xm:sqref>
        </x14:conditionalFormatting>
        <x14:conditionalFormatting xmlns:xm="http://schemas.microsoft.com/office/excel/2006/main">
          <x14:cfRule type="containsText" priority="613" operator="containsText" id="{3307F22B-9E1A-4FB3-8BB4-18C407FC4657}">
            <xm:f>NOT(ISERROR(SEARCH(#REF!,C153)))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14" operator="containsText" id="{B9467082-0383-489A-9D84-E2B919736E3F}">
            <xm:f>NOT(ISERROR(SEARCH(#REF!,C153)))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15" operator="containsText" id="{9BEBFD9B-8553-4D2A-82BB-D459D98EBECE}">
            <xm:f>NOT(ISERROR(SEARCH(#REF!,C153)))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16" operator="containsText" id="{DA0AC0CF-CD3D-40A6-83B3-C677D6ED92AA}">
            <xm:f>NOT(ISERROR(SEARCH(#REF!,C153)))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17" operator="containsText" id="{C14F0930-701B-48B9-928F-7A9B77DC84FD}">
            <xm:f>NOT(ISERROR(SEARCH(#REF!,C153)))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18" operator="containsText" id="{A92B7A46-3A24-47DC-A7B8-0EA9013F4DD7}">
            <xm:f>NOT(ISERROR(SEARCH(#REF!,C153)))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19" operator="containsText" id="{736BCC4E-1D25-4A67-921B-E12104913CB7}">
            <xm:f>NOT(ISERROR(SEARCH(#REF!,C153)))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C153:C155</xm:sqref>
        </x14:conditionalFormatting>
        <x14:conditionalFormatting xmlns:xm="http://schemas.microsoft.com/office/excel/2006/main">
          <x14:cfRule type="containsText" priority="606" operator="containsText" id="{C75D7151-4BA2-4803-827E-1E98E21A4218}">
            <xm:f>NOT(ISERROR(SEARCH(#REF!,C153)))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07" operator="containsText" id="{64907E37-AB47-4C47-8E19-5114EBE67B43}">
            <xm:f>NOT(ISERROR(SEARCH(#REF!,C153)))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08" operator="containsText" id="{CCFB3916-85E9-42C1-9E0C-31BBE13F6902}">
            <xm:f>NOT(ISERROR(SEARCH(#REF!,C153)))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09" operator="containsText" id="{4890E2A6-017F-4787-B232-6663AF3F6949}">
            <xm:f>NOT(ISERROR(SEARCH(#REF!,C153)))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10" operator="containsText" id="{B9DB1C9D-1028-432B-AA1B-0DD40D448AD4}">
            <xm:f>NOT(ISERROR(SEARCH(#REF!,C153)))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11" operator="containsText" id="{5F0B676C-53AF-4B8D-80FE-10B9D96122AC}">
            <xm:f>NOT(ISERROR(SEARCH(#REF!,C153)))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12" operator="containsText" id="{71F357D8-2014-4383-A6F4-87A1BD62F9C1}">
            <xm:f>NOT(ISERROR(SEARCH(#REF!,C153)))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C153:C155</xm:sqref>
        </x14:conditionalFormatting>
        <x14:conditionalFormatting xmlns:xm="http://schemas.microsoft.com/office/excel/2006/main">
          <x14:cfRule type="containsText" priority="598" operator="containsText" id="{54B6CE99-7FAC-47FD-A447-AAF51F93B839}">
            <xm:f>NOT(ISERROR(SEARCH(#REF!,C111)))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99" operator="containsText" id="{B5728E53-1AFE-49A8-93A3-B9E13E9A1BDA}">
            <xm:f>NOT(ISERROR(SEARCH(#REF!,C111)))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00" operator="containsText" id="{4FED03CD-1457-47FD-BFCC-C7B3F501AA6C}">
            <xm:f>NOT(ISERROR(SEARCH(#REF!,C111)))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01" operator="containsText" id="{BC265E3E-A42D-41A1-B17D-B1BECD943EE4}">
            <xm:f>NOT(ISERROR(SEARCH(#REF!,C111)))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02" operator="containsText" id="{A0633286-29EF-4A5E-8C88-3D6D2E200DFE}">
            <xm:f>NOT(ISERROR(SEARCH(#REF!,C111)))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03" operator="containsText" id="{8EE62FC8-A4C4-4DD9-96F5-E8CFBFA364A9}">
            <xm:f>NOT(ISERROR(SEARCH(#REF!,C111)))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04" operator="containsText" id="{40DAF760-7463-4E54-96B7-669B6678D9BA}">
            <xm:f>NOT(ISERROR(SEARCH(#REF!,C111)))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C111</xm:sqref>
        </x14:conditionalFormatting>
        <x14:conditionalFormatting xmlns:xm="http://schemas.microsoft.com/office/excel/2006/main">
          <x14:cfRule type="containsText" priority="591" operator="containsText" id="{820525C1-C50F-4E0C-97AB-6368E0309BFA}">
            <xm:f>NOT(ISERROR(SEARCH(#REF!,C111)))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92" operator="containsText" id="{3485B9C5-31A9-41F1-AD3D-98D32BA87519}">
            <xm:f>NOT(ISERROR(SEARCH(#REF!,C111)))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93" operator="containsText" id="{ADB88AE0-53D6-4AF8-A2F3-14297C4B9D6D}">
            <xm:f>NOT(ISERROR(SEARCH(#REF!,C111)))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94" operator="containsText" id="{1183ED34-A81C-4C16-AA70-05159F6E70BE}">
            <xm:f>NOT(ISERROR(SEARCH(#REF!,C111)))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95" operator="containsText" id="{B7CE67BB-321D-48E4-B505-082EA4338DCF}">
            <xm:f>NOT(ISERROR(SEARCH(#REF!,C111)))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96" operator="containsText" id="{9038EA42-F482-4665-AE86-C3F0A1D13C3A}">
            <xm:f>NOT(ISERROR(SEARCH(#REF!,C111)))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97" operator="containsText" id="{08786AF8-37F5-4B6A-8184-C07BFC2C2CB1}">
            <xm:f>NOT(ISERROR(SEARCH(#REF!,C111)))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C111</xm:sqref>
        </x14:conditionalFormatting>
        <x14:conditionalFormatting xmlns:xm="http://schemas.microsoft.com/office/excel/2006/main">
          <x14:cfRule type="containsText" priority="583" operator="containsText" id="{69F9E379-46C0-420D-BA89-02FA96613BDF}">
            <xm:f>NOT(ISERROR(SEARCH(#REF!,C96)))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84" operator="containsText" id="{CA41634B-2FED-41FF-8005-08F14DADF95A}">
            <xm:f>NOT(ISERROR(SEARCH(#REF!,C96)))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85" operator="containsText" id="{98A2E1A8-F895-4E5E-880B-9464667A6567}">
            <xm:f>NOT(ISERROR(SEARCH(#REF!,C96)))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86" operator="containsText" id="{2A41E3E5-799E-4E85-97AD-5ACFAAA2AE92}">
            <xm:f>NOT(ISERROR(SEARCH(#REF!,C96)))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87" operator="containsText" id="{7B6D16AD-36B3-4B4E-A1DC-ED45A1230092}">
            <xm:f>NOT(ISERROR(SEARCH(#REF!,C96)))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88" operator="containsText" id="{3A31D78C-51F1-47FE-A2B7-94865057C0C9}">
            <xm:f>NOT(ISERROR(SEARCH(#REF!,C96)))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89" operator="containsText" id="{DDB5044F-0172-4800-8B03-E30D956351C7}">
            <xm:f>NOT(ISERROR(SEARCH(#REF!,C96)))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C96:C102</xm:sqref>
        </x14:conditionalFormatting>
        <x14:conditionalFormatting xmlns:xm="http://schemas.microsoft.com/office/excel/2006/main">
          <x14:cfRule type="containsText" priority="576" operator="containsText" id="{7FC4BE2A-3C42-4DC1-AD5F-6488D866147C}">
            <xm:f>NOT(ISERROR(SEARCH(#REF!,C96)))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77" operator="containsText" id="{9C8797BA-D5C8-4E65-8AB2-FE83BFE0235B}">
            <xm:f>NOT(ISERROR(SEARCH(#REF!,C96)))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78" operator="containsText" id="{1CDF47FC-6C8E-40AF-B00F-74990CD4D68B}">
            <xm:f>NOT(ISERROR(SEARCH(#REF!,C96)))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79" operator="containsText" id="{66A45BEB-565E-41EF-8D7F-63A6F9F1869B}">
            <xm:f>NOT(ISERROR(SEARCH(#REF!,C96)))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80" operator="containsText" id="{10ECBFA0-5480-474C-81CE-95FFA47F1BBE}">
            <xm:f>NOT(ISERROR(SEARCH(#REF!,C96)))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81" operator="containsText" id="{90B869B6-E5ED-45CE-A548-0110F6ABFB9E}">
            <xm:f>NOT(ISERROR(SEARCH(#REF!,C96)))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82" operator="containsText" id="{DF879811-E444-4187-9AB2-ED19F96FB83A}">
            <xm:f>NOT(ISERROR(SEARCH(#REF!,C96)))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C96:C102</xm:sqref>
        </x14:conditionalFormatting>
        <x14:conditionalFormatting xmlns:xm="http://schemas.microsoft.com/office/excel/2006/main">
          <x14:cfRule type="containsText" priority="568" operator="containsText" id="{10D0C82A-0847-4CBB-921B-889706C069D9}">
            <xm:f>NOT(ISERROR(SEARCH(#REF!,C5)))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69" operator="containsText" id="{27386751-1D8B-474F-AF23-0BB66A03B5E8}">
            <xm:f>NOT(ISERROR(SEARCH(#REF!,C5)))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70" operator="containsText" id="{16CFA715-4AB6-4828-93E3-043F72097871}">
            <xm:f>NOT(ISERROR(SEARCH(#REF!,C5)))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71" operator="containsText" id="{B6D8E962-3A8A-43E1-B39C-5FAA42D1B4C2}">
            <xm:f>NOT(ISERROR(SEARCH(#REF!,C5)))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72" operator="containsText" id="{29726F92-07F5-474E-B1F3-1A5AC65575AF}">
            <xm:f>NOT(ISERROR(SEARCH(#REF!,C5)))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73" operator="containsText" id="{38F94533-0A1B-446F-A94B-4F56E2B92FD6}">
            <xm:f>NOT(ISERROR(SEARCH(#REF!,C5)))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74" operator="containsText" id="{4052EC23-FAD5-41D2-BF4F-DD4932DAA758}">
            <xm:f>NOT(ISERROR(SEARCH(#REF!,C5)))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61" operator="containsText" id="{2999EE28-BFAC-449C-99E4-61F28891A47E}">
            <xm:f>NOT(ISERROR(SEARCH(#REF!,C5)))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62" operator="containsText" id="{A84F24BD-237E-43D6-9F09-86A69339FE36}">
            <xm:f>NOT(ISERROR(SEARCH(#REF!,C5)))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63" operator="containsText" id="{F5CB628C-D2DB-406B-B894-BCC4801016F3}">
            <xm:f>NOT(ISERROR(SEARCH(#REF!,C5)))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64" operator="containsText" id="{109A1E97-D34F-4AA7-A786-9B5203619838}">
            <xm:f>NOT(ISERROR(SEARCH(#REF!,C5)))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65" operator="containsText" id="{1C94B0CD-B47A-40AF-853E-B15C4467A129}">
            <xm:f>NOT(ISERROR(SEARCH(#REF!,C5)))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66" operator="containsText" id="{1313028F-31BB-4B36-A0F6-1D43A75CFACA}">
            <xm:f>NOT(ISERROR(SEARCH(#REF!,C5)))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67" operator="containsText" id="{4E49FE7C-476D-4AFB-82DC-CBACEB579082}">
            <xm:f>NOT(ISERROR(SEARCH(#REF!,C5)))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53" operator="containsText" id="{148951F1-13EF-4903-9846-BFDBE895F161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54" operator="containsText" id="{2C2DDAB7-CA43-4FDF-A3D2-60F39EDC6F20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55" operator="containsText" id="{5FB84CA6-0C0B-4D99-B6DE-2728B6171420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56" operator="containsText" id="{2F9F34B2-1056-4AA1-AD63-0424780307ED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57" operator="containsText" id="{0731300C-F5CE-422A-85DD-2C06A4C5470D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58" operator="containsText" id="{B2142004-AB4D-4CC9-A2AF-42B7BC7F5092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59" operator="containsText" id="{3D7B4C7B-D2A0-42E7-B1F5-A5CB4BC14A4F}">
            <xm:f>NOT(ISERROR(SEARCH('\\rei.edu\campus\Neurology-Mathews-LAB\[Mouse Record 2.0 v200227.xlsx]Overall Breeders'!#REF!,C110)))</xm:f>
            <xm:f>'\\rei.edu\campus\Neurology-Mathews-LAB\[Mouse Record 2.0 v200227.xlsx]Overall Breeders'!#REF!</xm:f>
            <x14:dxf>
              <fill>
                <patternFill>
                  <bgColor theme="9" tint="0.59996337778862885"/>
                </patternFill>
              </fill>
            </x14:dxf>
          </x14:cfRule>
          <xm:sqref>C110</xm:sqref>
        </x14:conditionalFormatting>
        <x14:conditionalFormatting xmlns:xm="http://schemas.microsoft.com/office/excel/2006/main">
          <x14:cfRule type="containsText" priority="546" operator="containsText" id="{53240DC8-3397-495E-BAE4-35C6C5DADBCB}">
            <xm:f>NOT(ISERROR(SEARCH(#REF!,C112)))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47" operator="containsText" id="{7C340732-32D9-48C3-85D5-692E06E0FD9D}">
            <xm:f>NOT(ISERROR(SEARCH(#REF!,C112)))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48" operator="containsText" id="{517492E1-6881-4F81-AA6F-D1F0002EBFFA}">
            <xm:f>NOT(ISERROR(SEARCH(#REF!,C112)))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49" operator="containsText" id="{6B608773-1798-4E91-8BDE-29672ABD0746}">
            <xm:f>NOT(ISERROR(SEARCH(#REF!,C112)))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50" operator="containsText" id="{7B3E7963-CA9B-45E3-8B8B-C924A9142236}">
            <xm:f>NOT(ISERROR(SEARCH(#REF!,C112)))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51" operator="containsText" id="{BA832999-C018-4F2A-BEF3-2CBCF9391029}">
            <xm:f>NOT(ISERROR(SEARCH(#REF!,C112)))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52" operator="containsText" id="{EC54272F-1D8F-40E3-9BD0-1A6D82816525}">
            <xm:f>NOT(ISERROR(SEARCH(#REF!,C112)))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C112</xm:sqref>
        </x14:conditionalFormatting>
        <x14:conditionalFormatting xmlns:xm="http://schemas.microsoft.com/office/excel/2006/main">
          <x14:cfRule type="containsText" priority="539" operator="containsText" id="{DF90D4AB-3E37-49B9-9208-D858E26D27DB}">
            <xm:f>NOT(ISERROR(SEARCH(#REF!,C112)))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40" operator="containsText" id="{95226422-7BF1-4FFB-8CA0-2F8CB3D8218F}">
            <xm:f>NOT(ISERROR(SEARCH(#REF!,C112)))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41" operator="containsText" id="{93392035-CBB5-4161-82C2-79241DD9C08B}">
            <xm:f>NOT(ISERROR(SEARCH(#REF!,C112)))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42" operator="containsText" id="{6C3AA1A6-1706-4691-8114-866E293F40C8}">
            <xm:f>NOT(ISERROR(SEARCH(#REF!,C112)))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43" operator="containsText" id="{54D50422-E0C6-4B67-93D0-DE55F3345982}">
            <xm:f>NOT(ISERROR(SEARCH(#REF!,C112)))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44" operator="containsText" id="{2F0CD8ED-3014-4FCE-8EFF-2AE1BAC39BF1}">
            <xm:f>NOT(ISERROR(SEARCH(#REF!,C112)))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45" operator="containsText" id="{BF3D313F-F5CD-4A4B-8585-E4A6888B25C3}">
            <xm:f>NOT(ISERROR(SEARCH(#REF!,C112)))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C112</xm:sqref>
        </x14:conditionalFormatting>
        <x14:conditionalFormatting xmlns:xm="http://schemas.microsoft.com/office/excel/2006/main">
          <x14:cfRule type="containsText" priority="531" operator="containsText" id="{C1B06F3D-8E55-4174-A298-2E736DAA0D39}">
            <xm:f>NOT(ISERROR(SEARCH(#REF!,C113)))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32" operator="containsText" id="{5E509320-F44C-43BD-BF90-1E37CB555FDF}">
            <xm:f>NOT(ISERROR(SEARCH(#REF!,C113)))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33" operator="containsText" id="{6B8BA8B2-99F6-49A4-ABC9-631E2B51572C}">
            <xm:f>NOT(ISERROR(SEARCH(#REF!,C113)))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34" operator="containsText" id="{C046630C-3685-4518-9451-A28D67E9E2DC}">
            <xm:f>NOT(ISERROR(SEARCH(#REF!,C113)))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35" operator="containsText" id="{5928F2BA-FA3A-4B58-8C39-005B123D68A8}">
            <xm:f>NOT(ISERROR(SEARCH(#REF!,C113)))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36" operator="containsText" id="{73FD2213-51C1-4AA5-901B-E606B20C899A}">
            <xm:f>NOT(ISERROR(SEARCH(#REF!,C113)))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7" operator="containsText" id="{3DA770F1-6F42-4EA5-A1F8-83BA3028998D}">
            <xm:f>NOT(ISERROR(SEARCH(#REF!,C113)))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C113:C114</xm:sqref>
        </x14:conditionalFormatting>
        <x14:conditionalFormatting xmlns:xm="http://schemas.microsoft.com/office/excel/2006/main">
          <x14:cfRule type="containsText" priority="524" operator="containsText" id="{0B4DCAE4-3578-45D2-A34F-9683A5DE43AA}">
            <xm:f>NOT(ISERROR(SEARCH(#REF!,C113)))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25" operator="containsText" id="{6D156F33-C5A6-42E6-AE45-952251BECFB1}">
            <xm:f>NOT(ISERROR(SEARCH(#REF!,C113)))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26" operator="containsText" id="{E62DA723-A60D-4A16-AEBC-F46C305B359A}">
            <xm:f>NOT(ISERROR(SEARCH(#REF!,C113)))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27" operator="containsText" id="{4D7DD141-06EF-4988-B8CB-1C147836487C}">
            <xm:f>NOT(ISERROR(SEARCH(#REF!,C113)))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28" operator="containsText" id="{5B760110-8D24-455F-BA41-84851661CED2}">
            <xm:f>NOT(ISERROR(SEARCH(#REF!,C113)))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29" operator="containsText" id="{2C0B319C-AFDF-4EE8-8288-2A4AE88C6FEE}">
            <xm:f>NOT(ISERROR(SEARCH(#REF!,C113)))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0" operator="containsText" id="{BE8FF2E0-5489-4183-ACFD-B6332DA041D6}">
            <xm:f>NOT(ISERROR(SEARCH(#REF!,C113)))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C113:C114</xm:sqref>
        </x14:conditionalFormatting>
        <x14:conditionalFormatting xmlns:xm="http://schemas.microsoft.com/office/excel/2006/main">
          <x14:cfRule type="containsText" priority="516" operator="containsText" id="{5185364D-E979-40AF-BE6C-A4017C2BE40F}">
            <xm:f>NOT(ISERROR(SEARCH(#REF!,C191)))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17" operator="containsText" id="{65AD8DDD-A123-4980-91F9-51BF71B81FE3}">
            <xm:f>NOT(ISERROR(SEARCH(#REF!,C191)))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18" operator="containsText" id="{2E6AF008-F073-433E-A6A8-6DE9823E43FA}">
            <xm:f>NOT(ISERROR(SEARCH(#REF!,C191)))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19" operator="containsText" id="{A1FE8683-5555-487D-BB16-D7A52399F901}">
            <xm:f>NOT(ISERROR(SEARCH(#REF!,C191)))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20" operator="containsText" id="{AC678EF6-1724-40E4-9BE4-4F8CAD7CCB5E}">
            <xm:f>NOT(ISERROR(SEARCH(#REF!,C191)))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21" operator="containsText" id="{4CED8D9C-5788-49AA-8FD0-CC3D83A9184D}">
            <xm:f>NOT(ISERROR(SEARCH(#REF!,C191)))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22" operator="containsText" id="{63F5034F-8FB4-49A3-A06A-50D2D5BF61DB}">
            <xm:f>NOT(ISERROR(SEARCH(#REF!,C191)))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C191</xm:sqref>
        </x14:conditionalFormatting>
        <x14:conditionalFormatting xmlns:xm="http://schemas.microsoft.com/office/excel/2006/main">
          <x14:cfRule type="containsText" priority="508" operator="containsText" id="{8314D7C1-7C8E-4B69-B784-4F33BCD3B427}">
            <xm:f>NOT(ISERROR(SEARCH(#REF!,C156)))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09" operator="containsText" id="{D724AA7B-770E-4EA0-9665-115ECA4E38A4}">
            <xm:f>NOT(ISERROR(SEARCH(#REF!,C156)))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10" operator="containsText" id="{498A2591-8446-4A0F-8138-EE10CE55D5B6}">
            <xm:f>NOT(ISERROR(SEARCH(#REF!,C156)))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11" operator="containsText" id="{1ECB22B8-B378-478D-8D5A-56D107E0F574}">
            <xm:f>NOT(ISERROR(SEARCH(#REF!,C156)))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12" operator="containsText" id="{2564C1AA-E8C1-4E77-94C6-D18A1275F2E4}">
            <xm:f>NOT(ISERROR(SEARCH(#REF!,C156)))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13" operator="containsText" id="{F26F072C-9D78-4E4E-BB6D-9196F9B4C83E}">
            <xm:f>NOT(ISERROR(SEARCH(#REF!,C156)))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14" operator="containsText" id="{78814B41-5763-4BBA-9F33-7E31ED2A1294}">
            <xm:f>NOT(ISERROR(SEARCH(#REF!,C156)))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C156:C158</xm:sqref>
        </x14:conditionalFormatting>
        <x14:conditionalFormatting xmlns:xm="http://schemas.microsoft.com/office/excel/2006/main">
          <x14:cfRule type="containsText" priority="501" operator="containsText" id="{E480E14B-2C67-42BC-890B-B5176F902789}">
            <xm:f>NOT(ISERROR(SEARCH(#REF!,C156)))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02" operator="containsText" id="{62E66EF1-4034-4AAF-9C9E-213080468362}">
            <xm:f>NOT(ISERROR(SEARCH(#REF!,C156)))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03" operator="containsText" id="{3E861124-2E3F-42B8-A7C7-2B7A5AAF53D8}">
            <xm:f>NOT(ISERROR(SEARCH(#REF!,C156)))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04" operator="containsText" id="{89804965-6844-4A9D-8359-F47591CF5170}">
            <xm:f>NOT(ISERROR(SEARCH(#REF!,C156)))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05" operator="containsText" id="{08041F67-1450-4792-8F49-229B48585FBE}">
            <xm:f>NOT(ISERROR(SEARCH(#REF!,C156)))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06" operator="containsText" id="{154CC521-D006-4CE0-BC46-F953AEDDB64C}">
            <xm:f>NOT(ISERROR(SEARCH(#REF!,C156)))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07" operator="containsText" id="{4E6E55A2-4D57-4854-A031-3329D4FB58F9}">
            <xm:f>NOT(ISERROR(SEARCH(#REF!,C156)))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C156:C158</xm:sqref>
        </x14:conditionalFormatting>
        <x14:conditionalFormatting xmlns:xm="http://schemas.microsoft.com/office/excel/2006/main">
          <x14:cfRule type="containsText" priority="493" operator="containsText" id="{4270971C-3608-4C48-A800-1AB69CCF7E1F}">
            <xm:f>NOT(ISERROR(SEARCH(#REF!,C156)))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94" operator="containsText" id="{919EFC75-E7AB-4104-B9B0-14F547D2A62D}">
            <xm:f>NOT(ISERROR(SEARCH(#REF!,C156)))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95" operator="containsText" id="{55783B45-D4A9-426B-BE2A-FFDB34959C8F}">
            <xm:f>NOT(ISERROR(SEARCH(#REF!,C156)))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96" operator="containsText" id="{80657AB5-3A4E-4D83-AA22-FCF88825CB10}">
            <xm:f>NOT(ISERROR(SEARCH(#REF!,C156)))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97" operator="containsText" id="{1D750E64-DDBF-4CD9-84BA-11C4BAB92810}">
            <xm:f>NOT(ISERROR(SEARCH(#REF!,C156)))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98" operator="containsText" id="{F56366E3-AE6D-4D30-BDBD-D0DBAC3626E5}">
            <xm:f>NOT(ISERROR(SEARCH(#REF!,C156)))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99" operator="containsText" id="{02292125-B7F6-4F9A-8A7E-843CCF827A02}">
            <xm:f>NOT(ISERROR(SEARCH(#REF!,C156)))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C156:C158</xm:sqref>
        </x14:conditionalFormatting>
        <x14:conditionalFormatting xmlns:xm="http://schemas.microsoft.com/office/excel/2006/main">
          <x14:cfRule type="containsText" priority="486" operator="containsText" id="{51CA4C99-C9FE-4169-9E38-B72B7B1F78A7}">
            <xm:f>NOT(ISERROR(SEARCH(#REF!,C156)))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87" operator="containsText" id="{FC462200-51C7-4BB8-91EF-40092C337A09}">
            <xm:f>NOT(ISERROR(SEARCH(#REF!,C156)))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88" operator="containsText" id="{41EF6855-CEB2-443E-B0CB-581CAB77EDFB}">
            <xm:f>NOT(ISERROR(SEARCH(#REF!,C156)))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89" operator="containsText" id="{345A88BB-A1B5-4EA7-9C8E-2DC999818550}">
            <xm:f>NOT(ISERROR(SEARCH(#REF!,C156)))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90" operator="containsText" id="{68DF6C34-3C4C-477D-AEC8-69A10770D867}">
            <xm:f>NOT(ISERROR(SEARCH(#REF!,C156)))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91" operator="containsText" id="{77B7D1E6-079A-4531-A138-96D11E77AE42}">
            <xm:f>NOT(ISERROR(SEARCH(#REF!,C156)))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92" operator="containsText" id="{42E1AB8D-93E1-41D5-998B-C8FBBB0EAC8C}">
            <xm:f>NOT(ISERROR(SEARCH(#REF!,C156)))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C156:C158</xm:sqref>
        </x14:conditionalFormatting>
        <x14:conditionalFormatting xmlns:xm="http://schemas.microsoft.com/office/excel/2006/main">
          <x14:cfRule type="containsText" priority="478" operator="containsText" id="{0585DAB0-75C4-480C-BFAD-30383FA876C6}">
            <xm:f>NOT(ISERROR(SEARCH(#REF!,C159)))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79" operator="containsText" id="{BF934B27-4726-4309-BCE7-85BC4B5376D6}">
            <xm:f>NOT(ISERROR(SEARCH(#REF!,C159)))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80" operator="containsText" id="{CBE5E339-9EA9-46D4-96D0-4465B7DEBD79}">
            <xm:f>NOT(ISERROR(SEARCH(#REF!,C159)))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81" operator="containsText" id="{69EBA133-117C-48E7-A291-E31BB786C423}">
            <xm:f>NOT(ISERROR(SEARCH(#REF!,C159)))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82" operator="containsText" id="{C0B4ED22-8063-4DA0-8710-C2BA6648B684}">
            <xm:f>NOT(ISERROR(SEARCH(#REF!,C159)))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83" operator="containsText" id="{BE6710B1-9399-44CB-A29E-BD1172B73DFC}">
            <xm:f>NOT(ISERROR(SEARCH(#REF!,C159)))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84" operator="containsText" id="{0000C84F-4F55-4D2F-A6A7-3E1C6D31620C}">
            <xm:f>NOT(ISERROR(SEARCH(#REF!,C159)))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C159</xm:sqref>
        </x14:conditionalFormatting>
        <x14:conditionalFormatting xmlns:xm="http://schemas.microsoft.com/office/excel/2006/main">
          <x14:cfRule type="containsText" priority="471" operator="containsText" id="{37A361EF-17C1-416A-95FF-7878F5534DD3}">
            <xm:f>NOT(ISERROR(SEARCH(#REF!,C159)))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72" operator="containsText" id="{66B3A756-A9D9-4B39-9F48-6BC30FF7C1F6}">
            <xm:f>NOT(ISERROR(SEARCH(#REF!,C159)))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73" operator="containsText" id="{F9692EA0-A1FA-486D-AC34-DA51017DAED2}">
            <xm:f>NOT(ISERROR(SEARCH(#REF!,C159)))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74" operator="containsText" id="{92F38C4B-715B-4270-88EE-4A8FCEFCEC5F}">
            <xm:f>NOT(ISERROR(SEARCH(#REF!,C159)))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75" operator="containsText" id="{C45F7395-4053-49D7-A54B-397BF47D4CD4}">
            <xm:f>NOT(ISERROR(SEARCH(#REF!,C159)))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76" operator="containsText" id="{DEB7527D-E7B7-4478-8050-938E3476BA2D}">
            <xm:f>NOT(ISERROR(SEARCH(#REF!,C159)))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77" operator="containsText" id="{F2867CCD-3B3A-4DA6-BB4A-7E04C117D341}">
            <xm:f>NOT(ISERROR(SEARCH(#REF!,C159)))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C159</xm:sqref>
        </x14:conditionalFormatting>
        <x14:conditionalFormatting xmlns:xm="http://schemas.microsoft.com/office/excel/2006/main">
          <x14:cfRule type="containsText" priority="463" operator="containsText" id="{206A5434-CD29-45BC-AF13-2471AF3761AE}">
            <xm:f>NOT(ISERROR(SEARCH(#REF!,C159)))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64" operator="containsText" id="{1A7C43E8-5040-48D9-A884-089A8F99ED5C}">
            <xm:f>NOT(ISERROR(SEARCH(#REF!,C159)))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65" operator="containsText" id="{424CB90A-50B7-496D-AEF9-32ACCB9B6D58}">
            <xm:f>NOT(ISERROR(SEARCH(#REF!,C159)))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66" operator="containsText" id="{211B3BE1-2EFD-456B-8D46-9143C7368AF7}">
            <xm:f>NOT(ISERROR(SEARCH(#REF!,C159)))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67" operator="containsText" id="{1482DC4D-BE94-41E7-8836-46A4478220A1}">
            <xm:f>NOT(ISERROR(SEARCH(#REF!,C159)))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68" operator="containsText" id="{F21073C1-25A1-41D0-97A0-1BFEDB3FB6E3}">
            <xm:f>NOT(ISERROR(SEARCH(#REF!,C159)))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69" operator="containsText" id="{3BA08619-1633-4975-B7A7-1B793141BADE}">
            <xm:f>NOT(ISERROR(SEARCH(#REF!,C159)))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C159</xm:sqref>
        </x14:conditionalFormatting>
        <x14:conditionalFormatting xmlns:xm="http://schemas.microsoft.com/office/excel/2006/main">
          <x14:cfRule type="containsText" priority="456" operator="containsText" id="{5C393A71-7BE3-4599-9C65-5182A72A25C0}">
            <xm:f>NOT(ISERROR(SEARCH(#REF!,C159)))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57" operator="containsText" id="{30DB1AC8-947D-495A-A323-2B781688374F}">
            <xm:f>NOT(ISERROR(SEARCH(#REF!,C159)))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58" operator="containsText" id="{335371CA-CAD2-4A83-94B2-63F92E461CAB}">
            <xm:f>NOT(ISERROR(SEARCH(#REF!,C159)))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59" operator="containsText" id="{5C7FDF83-DEDA-43F8-8B4C-4C264F25F4A9}">
            <xm:f>NOT(ISERROR(SEARCH(#REF!,C159)))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60" operator="containsText" id="{79B627BE-61DF-452A-8134-84FAA049575F}">
            <xm:f>NOT(ISERROR(SEARCH(#REF!,C159)))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61" operator="containsText" id="{E87A3EE3-4C71-47F8-AE26-979229468AA1}">
            <xm:f>NOT(ISERROR(SEARCH(#REF!,C159)))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62" operator="containsText" id="{F561CD49-666A-46DE-909A-F4775F994A85}">
            <xm:f>NOT(ISERROR(SEARCH(#REF!,C159)))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C159</xm:sqref>
        </x14:conditionalFormatting>
        <x14:conditionalFormatting xmlns:xm="http://schemas.microsoft.com/office/excel/2006/main">
          <x14:cfRule type="containsText" priority="448" operator="containsText" id="{960A9808-61DF-4798-A051-13ECB806E63B}">
            <xm:f>NOT(ISERROR(SEARCH(#REF!,C178)))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49" operator="containsText" id="{3E7ADCF4-9BAD-4406-A356-83E04E45D6C9}">
            <xm:f>NOT(ISERROR(SEARCH(#REF!,C178)))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50" operator="containsText" id="{69400F0E-C90F-4442-A783-49BBEA1F1F27}">
            <xm:f>NOT(ISERROR(SEARCH(#REF!,C178)))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51" operator="containsText" id="{756533F0-0E01-413D-AA6E-2AAC4B3DBF3C}">
            <xm:f>NOT(ISERROR(SEARCH(#REF!,C178)))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52" operator="containsText" id="{E584E15E-90E0-4A9E-BE14-2EA0463E6D73}">
            <xm:f>NOT(ISERROR(SEARCH(#REF!,C178)))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53" operator="containsText" id="{0866C368-66FE-4DE8-85B6-90588665C88C}">
            <xm:f>NOT(ISERROR(SEARCH(#REF!,C178)))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54" operator="containsText" id="{625DEA4D-9859-4C39-9660-FD44D4622250}">
            <xm:f>NOT(ISERROR(SEARCH(#REF!,C178)))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C178</xm:sqref>
        </x14:conditionalFormatting>
        <x14:conditionalFormatting xmlns:xm="http://schemas.microsoft.com/office/excel/2006/main">
          <x14:cfRule type="containsText" priority="441" operator="containsText" id="{95428661-593D-479E-BD05-FCEBB2C18359}">
            <xm:f>NOT(ISERROR(SEARCH(#REF!,C178)))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42" operator="containsText" id="{6CE288E9-67C3-4929-AC74-20AA56F7538E}">
            <xm:f>NOT(ISERROR(SEARCH(#REF!,C178)))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43" operator="containsText" id="{14B5452D-4E51-4488-8275-296377F4B702}">
            <xm:f>NOT(ISERROR(SEARCH(#REF!,C178)))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44" operator="containsText" id="{509D6E0D-543B-4A9D-A0E0-E43089633A3E}">
            <xm:f>NOT(ISERROR(SEARCH(#REF!,C178)))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45" operator="containsText" id="{1EFF5809-4658-4DB6-9CB6-F62AC8B0F965}">
            <xm:f>NOT(ISERROR(SEARCH(#REF!,C178)))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46" operator="containsText" id="{31AF4955-FB06-436F-B0F9-442EC51CC7BD}">
            <xm:f>NOT(ISERROR(SEARCH(#REF!,C178)))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47" operator="containsText" id="{F291D012-95BA-4CC9-BF40-62513265CC13}">
            <xm:f>NOT(ISERROR(SEARCH(#REF!,C178)))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C178</xm:sqref>
        </x14:conditionalFormatting>
        <x14:conditionalFormatting xmlns:xm="http://schemas.microsoft.com/office/excel/2006/main">
          <x14:cfRule type="containsText" priority="433" operator="containsText" id="{E9772860-D404-458B-8DCF-5B80F73577CD}">
            <xm:f>NOT(ISERROR(SEARCH(#REF!,C179)))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34" operator="containsText" id="{508CB3DE-F525-49AE-9A2B-BB494778CB17}">
            <xm:f>NOT(ISERROR(SEARCH(#REF!,C179)))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35" operator="containsText" id="{8E87ABE6-875D-4518-BAD7-6DE5AC167BCE}">
            <xm:f>NOT(ISERROR(SEARCH(#REF!,C179)))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36" operator="containsText" id="{C650F03D-A758-49E3-82E8-23ECD083FA61}">
            <xm:f>NOT(ISERROR(SEARCH(#REF!,C179)))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37" operator="containsText" id="{D16359EE-2572-4A38-B954-5A6CAE2A4BB2}">
            <xm:f>NOT(ISERROR(SEARCH(#REF!,C179)))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38" operator="containsText" id="{0E62E4DC-32B1-48F2-9EAD-A831B4802C47}">
            <xm:f>NOT(ISERROR(SEARCH(#REF!,C179)))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39" operator="containsText" id="{7150D1BC-22D6-45B2-95EA-1E36ABB4F092}">
            <xm:f>NOT(ISERROR(SEARCH(#REF!,C179)))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C179</xm:sqref>
        </x14:conditionalFormatting>
        <x14:conditionalFormatting xmlns:xm="http://schemas.microsoft.com/office/excel/2006/main">
          <x14:cfRule type="containsText" priority="426" operator="containsText" id="{ABA47F4D-149E-463E-BEFD-7422FD3DCABE}">
            <xm:f>NOT(ISERROR(SEARCH(#REF!,C179)))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27" operator="containsText" id="{44F1E76C-2254-4218-A5C9-692D76D070C7}">
            <xm:f>NOT(ISERROR(SEARCH(#REF!,C179)))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28" operator="containsText" id="{FB8CD337-441E-43A8-8416-1062431637AF}">
            <xm:f>NOT(ISERROR(SEARCH(#REF!,C179)))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29" operator="containsText" id="{C22A1249-7C30-433C-8A7F-C90C2558757B}">
            <xm:f>NOT(ISERROR(SEARCH(#REF!,C179)))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30" operator="containsText" id="{3FFBEAD2-50E6-4D3B-A679-BF66DCB3EFF1}">
            <xm:f>NOT(ISERROR(SEARCH(#REF!,C179)))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31" operator="containsText" id="{425CAB7F-12E0-48B0-A047-5BE7FE89A87F}">
            <xm:f>NOT(ISERROR(SEARCH(#REF!,C179)))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32" operator="containsText" id="{5E26FF57-2131-4576-B24E-EBED8471B86A}">
            <xm:f>NOT(ISERROR(SEARCH(#REF!,C179)))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C179</xm:sqref>
        </x14:conditionalFormatting>
        <x14:conditionalFormatting xmlns:xm="http://schemas.microsoft.com/office/excel/2006/main">
          <x14:cfRule type="containsText" priority="418" operator="containsText" id="{94C07918-4468-4DBE-AFBD-5C749D2D97A5}">
            <xm:f>NOT(ISERROR(SEARCH(#REF!,C180)))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19" operator="containsText" id="{F55870C8-F8D2-4A42-B307-9B84347850C4}">
            <xm:f>NOT(ISERROR(SEARCH(#REF!,C180)))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20" operator="containsText" id="{664985A0-9574-479D-B96D-0457FBC17EF1}">
            <xm:f>NOT(ISERROR(SEARCH(#REF!,C180)))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21" operator="containsText" id="{D980DD6D-E769-4250-AD31-B49DB6D86313}">
            <xm:f>NOT(ISERROR(SEARCH(#REF!,C180)))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22" operator="containsText" id="{1206C582-76BC-4B4A-8F08-7C96FAFF52FA}">
            <xm:f>NOT(ISERROR(SEARCH(#REF!,C180)))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23" operator="containsText" id="{408BE1F2-3687-460B-BB95-E7442E2F1631}">
            <xm:f>NOT(ISERROR(SEARCH(#REF!,C180)))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24" operator="containsText" id="{19CB3829-2B85-4FA8-85BB-EDBF71B17627}">
            <xm:f>NOT(ISERROR(SEARCH(#REF!,C180)))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C180</xm:sqref>
        </x14:conditionalFormatting>
        <x14:conditionalFormatting xmlns:xm="http://schemas.microsoft.com/office/excel/2006/main">
          <x14:cfRule type="containsText" priority="411" operator="containsText" id="{649649FB-052A-44E0-9736-CB11EC257301}">
            <xm:f>NOT(ISERROR(SEARCH(#REF!,C180)))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12" operator="containsText" id="{1ECB0AEE-AEF8-46CB-A02B-E42EF8E72319}">
            <xm:f>NOT(ISERROR(SEARCH(#REF!,C180)))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13" operator="containsText" id="{94CF5BD8-C1A9-44AC-A274-B1733F91377E}">
            <xm:f>NOT(ISERROR(SEARCH(#REF!,C180)))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14" operator="containsText" id="{BBA746B4-6AC5-40DB-BBBB-E35959A9A42C}">
            <xm:f>NOT(ISERROR(SEARCH(#REF!,C180)))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15" operator="containsText" id="{4EE75141-3671-40D7-B9A6-E2193222E825}">
            <xm:f>NOT(ISERROR(SEARCH(#REF!,C180)))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16" operator="containsText" id="{E61749C2-FA7B-4017-8A2F-1F6E9B859C38}">
            <xm:f>NOT(ISERROR(SEARCH(#REF!,C180)))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17" operator="containsText" id="{3BDB1E48-EC8A-4E61-9B10-B84352B89733}">
            <xm:f>NOT(ISERROR(SEARCH(#REF!,C180)))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C180</xm:sqref>
        </x14:conditionalFormatting>
        <x14:conditionalFormatting xmlns:xm="http://schemas.microsoft.com/office/excel/2006/main">
          <x14:cfRule type="containsText" priority="403" operator="containsText" id="{D1D3C2AE-D499-4CED-AC2E-759405D7BC6E}">
            <xm:f>NOT(ISERROR(SEARCH(#REF!,C181)))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04" operator="containsText" id="{49172A52-068A-4A80-A96A-FC080E48B3CD}">
            <xm:f>NOT(ISERROR(SEARCH(#REF!,C181)))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05" operator="containsText" id="{66C066B9-2694-413F-9828-E1A8708EFD17}">
            <xm:f>NOT(ISERROR(SEARCH(#REF!,C181)))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06" operator="containsText" id="{C8DBA6C1-8D7B-4B54-A267-4E656D4B78E5}">
            <xm:f>NOT(ISERROR(SEARCH(#REF!,C181)))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07" operator="containsText" id="{5CFDA2C3-259B-46EA-94C2-E441442F5D7C}">
            <xm:f>NOT(ISERROR(SEARCH(#REF!,C181)))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08" operator="containsText" id="{D244C491-CA9B-4221-8CA0-FE97E64D17FB}">
            <xm:f>NOT(ISERROR(SEARCH(#REF!,C181)))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09" operator="containsText" id="{A6EA02F9-41C6-459F-94E2-F60DEB6B50BA}">
            <xm:f>NOT(ISERROR(SEARCH(#REF!,C181)))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C181</xm:sqref>
        </x14:conditionalFormatting>
        <x14:conditionalFormatting xmlns:xm="http://schemas.microsoft.com/office/excel/2006/main">
          <x14:cfRule type="containsText" priority="396" operator="containsText" id="{B9B294D3-F7C5-4150-BE61-CA69773E5BD4}">
            <xm:f>NOT(ISERROR(SEARCH(#REF!,C181)))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97" operator="containsText" id="{8FC96FB8-3557-470B-8BED-92A76CC4621E}">
            <xm:f>NOT(ISERROR(SEARCH(#REF!,C181)))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98" operator="containsText" id="{59F30288-24C7-49EC-97BD-6BEA43FB2BA9}">
            <xm:f>NOT(ISERROR(SEARCH(#REF!,C181)))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99" operator="containsText" id="{C2832D23-908F-44A8-B921-BA6735CC1591}">
            <xm:f>NOT(ISERROR(SEARCH(#REF!,C181)))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00" operator="containsText" id="{AF9F2357-460E-4448-8E3B-9CCAEF9D3049}">
            <xm:f>NOT(ISERROR(SEARCH(#REF!,C181)))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01" operator="containsText" id="{19A42864-3FC1-4B80-99BE-6DED8F0FB3AF}">
            <xm:f>NOT(ISERROR(SEARCH(#REF!,C181)))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02" operator="containsText" id="{9A42E1EB-5D83-44DE-9A9E-69E784A060C7}">
            <xm:f>NOT(ISERROR(SEARCH(#REF!,C181)))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C181</xm:sqref>
        </x14:conditionalFormatting>
        <x14:conditionalFormatting xmlns:xm="http://schemas.microsoft.com/office/excel/2006/main">
          <x14:cfRule type="containsText" priority="388" operator="containsText" id="{2467A7D7-84F9-41F5-AF76-8C2CB8123C9B}">
            <xm:f>NOT(ISERROR(SEARCH(#REF!,C182)))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89" operator="containsText" id="{26E27D49-CDB3-47D8-8E89-2D2A523D2954}">
            <xm:f>NOT(ISERROR(SEARCH(#REF!,C182)))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90" operator="containsText" id="{5EBBAB49-A9D4-497F-9737-8F2C6AACCB0B}">
            <xm:f>NOT(ISERROR(SEARCH(#REF!,C182)))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91" operator="containsText" id="{30BE26E6-34EE-4BF7-BD87-C97B13EFEDE3}">
            <xm:f>NOT(ISERROR(SEARCH(#REF!,C182)))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92" operator="containsText" id="{46363102-B6FE-4C89-AF70-E25E6A3FC189}">
            <xm:f>NOT(ISERROR(SEARCH(#REF!,C182)))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93" operator="containsText" id="{2209ABA8-6A3B-4A48-A021-C9D1E1A114D0}">
            <xm:f>NOT(ISERROR(SEARCH(#REF!,C182)))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94" operator="containsText" id="{8010004E-D272-40CF-BDC5-CBEECEE5FF42}">
            <xm:f>NOT(ISERROR(SEARCH(#REF!,C182)))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C182</xm:sqref>
        </x14:conditionalFormatting>
        <x14:conditionalFormatting xmlns:xm="http://schemas.microsoft.com/office/excel/2006/main">
          <x14:cfRule type="containsText" priority="381" operator="containsText" id="{6DD505A2-D1EB-4D78-8B24-C2388221FD1B}">
            <xm:f>NOT(ISERROR(SEARCH(#REF!,C182)))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82" operator="containsText" id="{7DED9582-B3CE-4EF7-BDE9-ECEA9140F635}">
            <xm:f>NOT(ISERROR(SEARCH(#REF!,C182)))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83" operator="containsText" id="{5D0E8CDD-87A4-4F5B-AA92-0A77318B907D}">
            <xm:f>NOT(ISERROR(SEARCH(#REF!,C182)))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84" operator="containsText" id="{997CD4BE-6AC4-4629-B44A-3342D22F81D5}">
            <xm:f>NOT(ISERROR(SEARCH(#REF!,C182)))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85" operator="containsText" id="{26C42F91-F7EF-4E59-9724-9D9CCBA748C6}">
            <xm:f>NOT(ISERROR(SEARCH(#REF!,C182)))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86" operator="containsText" id="{29B6B6C9-AFAF-45DF-95AB-3A9CB68E21A2}">
            <xm:f>NOT(ISERROR(SEARCH(#REF!,C182)))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87" operator="containsText" id="{BDE0CF43-FE87-4A41-9CBA-24D150D99CCA}">
            <xm:f>NOT(ISERROR(SEARCH(#REF!,C182)))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C182</xm:sqref>
        </x14:conditionalFormatting>
        <x14:conditionalFormatting xmlns:xm="http://schemas.microsoft.com/office/excel/2006/main">
          <x14:cfRule type="containsText" priority="373" operator="containsText" id="{CDB74855-DF61-447F-A447-52A6E288424E}">
            <xm:f>NOT(ISERROR(SEARCH(#REF!,C183)))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74" operator="containsText" id="{BCA5CE1B-8271-4675-9459-12C3250E5CCD}">
            <xm:f>NOT(ISERROR(SEARCH(#REF!,C183)))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75" operator="containsText" id="{A35AB76B-079F-4821-962C-8477D338ED92}">
            <xm:f>NOT(ISERROR(SEARCH(#REF!,C183)))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76" operator="containsText" id="{48491C7B-91DB-47D9-AE6A-833A9E8DC821}">
            <xm:f>NOT(ISERROR(SEARCH(#REF!,C183)))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77" operator="containsText" id="{B6C70957-C80B-405A-8627-B82D5C00BAF6}">
            <xm:f>NOT(ISERROR(SEARCH(#REF!,C183)))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78" operator="containsText" id="{F5671AC8-330D-434D-999C-B9F8233D7F9A}">
            <xm:f>NOT(ISERROR(SEARCH(#REF!,C183)))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79" operator="containsText" id="{ECFA1927-0459-4A52-80E0-4FF339E61F01}">
            <xm:f>NOT(ISERROR(SEARCH(#REF!,C183)))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C183</xm:sqref>
        </x14:conditionalFormatting>
        <x14:conditionalFormatting xmlns:xm="http://schemas.microsoft.com/office/excel/2006/main">
          <x14:cfRule type="containsText" priority="366" operator="containsText" id="{2015E476-4502-4F26-8AED-F95218C99270}">
            <xm:f>NOT(ISERROR(SEARCH(#REF!,C183)))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67" operator="containsText" id="{CB698D9E-A4B1-4A78-8704-48EA16EC46D2}">
            <xm:f>NOT(ISERROR(SEARCH(#REF!,C183)))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68" operator="containsText" id="{5BC3BFCE-A986-44C8-BDAD-4400FB5FAD93}">
            <xm:f>NOT(ISERROR(SEARCH(#REF!,C183)))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69" operator="containsText" id="{6154B5F2-7CC2-43D2-A6E2-68F57BF24D3E}">
            <xm:f>NOT(ISERROR(SEARCH(#REF!,C183)))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70" operator="containsText" id="{C89217E5-9BA4-4B37-82AF-0943418CCA36}">
            <xm:f>NOT(ISERROR(SEARCH(#REF!,C183)))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71" operator="containsText" id="{971A1848-96F7-4E9A-9AF8-8750B554B0D9}">
            <xm:f>NOT(ISERROR(SEARCH(#REF!,C183)))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72" operator="containsText" id="{4A3F2839-3DAF-4DE8-8DCE-EEA7C55157F1}">
            <xm:f>NOT(ISERROR(SEARCH(#REF!,C183)))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C183</xm:sqref>
        </x14:conditionalFormatting>
        <x14:conditionalFormatting xmlns:xm="http://schemas.microsoft.com/office/excel/2006/main">
          <x14:cfRule type="containsText" priority="358" operator="containsText" id="{DA756B4D-BDB5-4DAB-82C2-B6E510C1768E}">
            <xm:f>NOT(ISERROR(SEARCH(#REF!,C184)))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59" operator="containsText" id="{85F5EFA2-8B43-4762-80DC-62CB1A91E511}">
            <xm:f>NOT(ISERROR(SEARCH(#REF!,C184)))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60" operator="containsText" id="{8FCF00A0-A9C6-4DD9-B9AD-2B0321D361FB}">
            <xm:f>NOT(ISERROR(SEARCH(#REF!,C184)))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61" operator="containsText" id="{2C18D2DA-F71E-4CCF-B18B-81109EE53C10}">
            <xm:f>NOT(ISERROR(SEARCH(#REF!,C184)))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62" operator="containsText" id="{16972F3C-D7C3-45B3-B1AB-01EFD7407721}">
            <xm:f>NOT(ISERROR(SEARCH(#REF!,C184)))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63" operator="containsText" id="{A7640D54-1C8B-4749-96A5-1DE8487A3F8F}">
            <xm:f>NOT(ISERROR(SEARCH(#REF!,C184)))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64" operator="containsText" id="{349BC410-A261-4C6C-B0EA-8ABC4636F28E}">
            <xm:f>NOT(ISERROR(SEARCH(#REF!,C184)))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C184</xm:sqref>
        </x14:conditionalFormatting>
        <x14:conditionalFormatting xmlns:xm="http://schemas.microsoft.com/office/excel/2006/main">
          <x14:cfRule type="containsText" priority="351" operator="containsText" id="{48D9673B-7513-4056-8C60-4F942D8D987C}">
            <xm:f>NOT(ISERROR(SEARCH(#REF!,C184)))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52" operator="containsText" id="{48D55546-56CB-47BC-B61B-884B3BB8CFCB}">
            <xm:f>NOT(ISERROR(SEARCH(#REF!,C184)))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53" operator="containsText" id="{46F60764-C9CF-4C25-A1FC-D29CBAECA216}">
            <xm:f>NOT(ISERROR(SEARCH(#REF!,C184)))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54" operator="containsText" id="{7D295216-6E5E-4BD0-AA7D-D9B99233F0A4}">
            <xm:f>NOT(ISERROR(SEARCH(#REF!,C184)))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55" operator="containsText" id="{96BB5741-3348-4C4A-88C9-4C07A6D61C23}">
            <xm:f>NOT(ISERROR(SEARCH(#REF!,C184)))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56" operator="containsText" id="{4DCFEB51-BE72-46F7-A78C-081504FF5B68}">
            <xm:f>NOT(ISERROR(SEARCH(#REF!,C184)))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7" operator="containsText" id="{9F0D923C-DA93-4D21-B914-AE8F6145ACB0}">
            <xm:f>NOT(ISERROR(SEARCH(#REF!,C184)))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C184</xm:sqref>
        </x14:conditionalFormatting>
        <x14:conditionalFormatting xmlns:xm="http://schemas.microsoft.com/office/excel/2006/main">
          <x14:cfRule type="containsText" priority="343" operator="containsText" id="{4BDAA6EE-8113-4C48-9A68-34196818A325}">
            <xm:f>NOT(ISERROR(SEARCH(#REF!,C185)))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44" operator="containsText" id="{5C216021-A965-4134-9F6F-6C447D0E9F78}">
            <xm:f>NOT(ISERROR(SEARCH(#REF!,C185)))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45" operator="containsText" id="{EF7FDA2E-2210-49CD-A491-0E5F52BBE6F2}">
            <xm:f>NOT(ISERROR(SEARCH(#REF!,C185)))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46" operator="containsText" id="{9F46ECD7-89BB-4298-942A-1ABBF1E3448E}">
            <xm:f>NOT(ISERROR(SEARCH(#REF!,C185)))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47" operator="containsText" id="{56BD47D6-C2A5-42E0-87BC-5E935985C690}">
            <xm:f>NOT(ISERROR(SEARCH(#REF!,C185)))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48" operator="containsText" id="{374AB916-0F2C-4A74-B915-BA014E36AA64}">
            <xm:f>NOT(ISERROR(SEARCH(#REF!,C185)))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9" operator="containsText" id="{F8A9F8BB-D969-42DA-9021-03F0E8D560E7}">
            <xm:f>NOT(ISERROR(SEARCH(#REF!,C185)))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C185</xm:sqref>
        </x14:conditionalFormatting>
        <x14:conditionalFormatting xmlns:xm="http://schemas.microsoft.com/office/excel/2006/main">
          <x14:cfRule type="containsText" priority="336" operator="containsText" id="{0A76079F-B5E2-4CB9-9ABD-48B0CBC7F924}">
            <xm:f>NOT(ISERROR(SEARCH(#REF!,C185)))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37" operator="containsText" id="{85D7373B-E0C8-4B16-8C91-34638F562982}">
            <xm:f>NOT(ISERROR(SEARCH(#REF!,C185)))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38" operator="containsText" id="{DEACAD86-6DFE-46D8-8736-CB4727725289}">
            <xm:f>NOT(ISERROR(SEARCH(#REF!,C185)))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39" operator="containsText" id="{83807172-5B3A-4250-9B80-D71407EF5454}">
            <xm:f>NOT(ISERROR(SEARCH(#REF!,C185)))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40" operator="containsText" id="{24E6220A-6B42-4A52-8138-A0034D80FC9C}">
            <xm:f>NOT(ISERROR(SEARCH(#REF!,C185)))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41" operator="containsText" id="{E6B2D788-F41D-474A-AFF6-612E775A2581}">
            <xm:f>NOT(ISERROR(SEARCH(#REF!,C185)))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2" operator="containsText" id="{C797249D-A6EA-4A23-AD32-DA0E39A25493}">
            <xm:f>NOT(ISERROR(SEARCH(#REF!,C185)))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C185</xm:sqref>
        </x14:conditionalFormatting>
        <x14:conditionalFormatting xmlns:xm="http://schemas.microsoft.com/office/excel/2006/main">
          <x14:cfRule type="containsText" priority="328" operator="containsText" id="{73078FE1-3180-488E-82F9-7FAC5F43E78E}">
            <xm:f>NOT(ISERROR(SEARCH(#REF!,C203)))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29" operator="containsText" id="{2AE98112-030F-4F33-9EE4-F95D8EE9422D}">
            <xm:f>NOT(ISERROR(SEARCH(#REF!,C203)))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30" operator="containsText" id="{642A85B8-4F1B-4685-A4C1-7A3C668DFAA2}">
            <xm:f>NOT(ISERROR(SEARCH(#REF!,C203)))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31" operator="containsText" id="{CA792EBA-3E73-472D-996F-7C0D3D356504}">
            <xm:f>NOT(ISERROR(SEARCH(#REF!,C203)))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32" operator="containsText" id="{956A5EF5-3FB3-46EB-865B-C2FC96F869F3}">
            <xm:f>NOT(ISERROR(SEARCH(#REF!,C203)))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33" operator="containsText" id="{F941AB60-05F3-47F7-A767-C3AEBCAFF939}">
            <xm:f>NOT(ISERROR(SEARCH(#REF!,C203)))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4" operator="containsText" id="{E02FE979-A010-483C-882E-CF63196AA383}">
            <xm:f>NOT(ISERROR(SEARCH(#REF!,C203)))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C203</xm:sqref>
        </x14:conditionalFormatting>
        <x14:conditionalFormatting xmlns:xm="http://schemas.microsoft.com/office/excel/2006/main">
          <x14:cfRule type="containsText" priority="321" operator="containsText" id="{A687CA34-D62D-4986-98C6-A456B1B64B54}">
            <xm:f>NOT(ISERROR(SEARCH(#REF!,C203)))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22" operator="containsText" id="{A1BCB0CF-A673-4F57-A6E7-3EBB86374CED}">
            <xm:f>NOT(ISERROR(SEARCH(#REF!,C203)))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23" operator="containsText" id="{DFC3A053-44E7-44F5-B538-05D3A15970F9}">
            <xm:f>NOT(ISERROR(SEARCH(#REF!,C203)))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24" operator="containsText" id="{EEB83995-7ACD-4E15-AA36-DD4C46DDB623}">
            <xm:f>NOT(ISERROR(SEARCH(#REF!,C203)))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25" operator="containsText" id="{82FBFDA2-BCEA-4B7E-A737-E2A3A5454533}">
            <xm:f>NOT(ISERROR(SEARCH(#REF!,C203)))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26" operator="containsText" id="{293227B7-A90A-43F4-8DC1-069A64295ED0}">
            <xm:f>NOT(ISERROR(SEARCH(#REF!,C203)))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27" operator="containsText" id="{CC772712-B910-4CBE-BC29-8967DFB19B69}">
            <xm:f>NOT(ISERROR(SEARCH(#REF!,C203)))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C203</xm:sqref>
        </x14:conditionalFormatting>
        <x14:conditionalFormatting xmlns:xm="http://schemas.microsoft.com/office/excel/2006/main">
          <x14:cfRule type="containsText" priority="313" operator="containsText" id="{20D37214-9315-4AD7-81B1-EA81DF8B4698}">
            <xm:f>NOT(ISERROR(SEARCH(#REF!,C203)))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14" operator="containsText" id="{3EAFE250-5407-47B5-89B0-1AE4FD9BB830}">
            <xm:f>NOT(ISERROR(SEARCH(#REF!,C203)))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15" operator="containsText" id="{9953E7D5-6162-4329-A9C0-C0278DF2F76B}">
            <xm:f>NOT(ISERROR(SEARCH(#REF!,C203)))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16" operator="containsText" id="{57E3BA30-29BC-42EC-A2B4-6DBC738640F4}">
            <xm:f>NOT(ISERROR(SEARCH(#REF!,C203)))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17" operator="containsText" id="{D882C9FF-4CA9-4310-9173-4F43A2EDF626}">
            <xm:f>NOT(ISERROR(SEARCH(#REF!,C203)))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18" operator="containsText" id="{D9D0E482-B4F3-4E63-9B33-F080DAD06574}">
            <xm:f>NOT(ISERROR(SEARCH(#REF!,C203)))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9" operator="containsText" id="{8133DFB8-49FC-41B0-A3A5-CA0187AD9D45}">
            <xm:f>NOT(ISERROR(SEARCH(#REF!,C203)))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C203</xm:sqref>
        </x14:conditionalFormatting>
        <x14:conditionalFormatting xmlns:xm="http://schemas.microsoft.com/office/excel/2006/main">
          <x14:cfRule type="containsText" priority="306" operator="containsText" id="{8CC5F42B-C1A7-4337-AA44-470FD8538649}">
            <xm:f>NOT(ISERROR(SEARCH(#REF!,C203)))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07" operator="containsText" id="{986B437B-52AC-48AB-9FB4-BA232D88C41B}">
            <xm:f>NOT(ISERROR(SEARCH(#REF!,C203)))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08" operator="containsText" id="{1801C52E-2376-4255-934C-E799F506A561}">
            <xm:f>NOT(ISERROR(SEARCH(#REF!,C203)))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09" operator="containsText" id="{96A919A2-0B61-4F9D-A248-E09B812317BA}">
            <xm:f>NOT(ISERROR(SEARCH(#REF!,C203)))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10" operator="containsText" id="{EA45C822-EB1E-4271-91F0-6FA74CD7F862}">
            <xm:f>NOT(ISERROR(SEARCH(#REF!,C203)))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11" operator="containsText" id="{9EA3CA10-DE29-4BBD-B68F-D0C3EF925DDB}">
            <xm:f>NOT(ISERROR(SEARCH(#REF!,C203)))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2" operator="containsText" id="{686F5ED6-9E04-4875-8583-809B7A9EA94C}">
            <xm:f>NOT(ISERROR(SEARCH(#REF!,C203)))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C203</xm:sqref>
        </x14:conditionalFormatting>
        <x14:conditionalFormatting xmlns:xm="http://schemas.microsoft.com/office/excel/2006/main">
          <x14:cfRule type="containsText" priority="298" operator="containsText" id="{F093A1FE-1670-4EAF-8E02-49830F2581D8}">
            <xm:f>NOT(ISERROR(SEARCH(#REF!,C204)))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99" operator="containsText" id="{17139BAB-7525-4919-AAB4-1DA7A8B078FB}">
            <xm:f>NOT(ISERROR(SEARCH(#REF!,C204)))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00" operator="containsText" id="{2B582AA9-108D-4F5B-9E6B-B95B01E5661E}">
            <xm:f>NOT(ISERROR(SEARCH(#REF!,C204)))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01" operator="containsText" id="{27F20547-941F-4863-A094-D30CCD85B073}">
            <xm:f>NOT(ISERROR(SEARCH(#REF!,C204)))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02" operator="containsText" id="{36A83460-DBE9-4719-AEBC-3CCFE0EFCD06}">
            <xm:f>NOT(ISERROR(SEARCH(#REF!,C204)))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03" operator="containsText" id="{572C0B97-C70E-4A15-95D3-8C7EB02E57D2}">
            <xm:f>NOT(ISERROR(SEARCH(#REF!,C204)))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04" operator="containsText" id="{DC339E7D-665B-4B94-9F71-D422040B7F3D}">
            <xm:f>NOT(ISERROR(SEARCH(#REF!,C204)))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C204 C208:C209</xm:sqref>
        </x14:conditionalFormatting>
        <x14:conditionalFormatting xmlns:xm="http://schemas.microsoft.com/office/excel/2006/main">
          <x14:cfRule type="containsText" priority="291" operator="containsText" id="{AD7986A7-B578-463E-854A-A7E12B4FCBF8}">
            <xm:f>NOT(ISERROR(SEARCH(#REF!,C204)))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92" operator="containsText" id="{668B1F68-9301-471E-9EA4-7619C376CD01}">
            <xm:f>NOT(ISERROR(SEARCH(#REF!,C204)))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93" operator="containsText" id="{7AF62CE9-0F55-4914-BD96-D8C0648D6457}">
            <xm:f>NOT(ISERROR(SEARCH(#REF!,C204)))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94" operator="containsText" id="{D41B9697-7A96-4897-9B3C-669D8B3617CC}">
            <xm:f>NOT(ISERROR(SEARCH(#REF!,C204)))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95" operator="containsText" id="{A99C4F46-D7B3-483F-9FBC-C9699AF00B43}">
            <xm:f>NOT(ISERROR(SEARCH(#REF!,C204)))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96" operator="containsText" id="{2FD286BD-9EE4-4566-BCED-8913E18870EF}">
            <xm:f>NOT(ISERROR(SEARCH(#REF!,C204)))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97" operator="containsText" id="{2CA092BC-CC05-4587-A288-4AC56123D9D9}">
            <xm:f>NOT(ISERROR(SEARCH(#REF!,C204)))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C204 C208:C209</xm:sqref>
        </x14:conditionalFormatting>
        <x14:conditionalFormatting xmlns:xm="http://schemas.microsoft.com/office/excel/2006/main">
          <x14:cfRule type="containsText" priority="283" operator="containsText" id="{560CFB93-887F-4388-AD4C-EC3B7FDCBE91}">
            <xm:f>NOT(ISERROR(SEARCH(#REF!,C204)))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84" operator="containsText" id="{D289BC49-CD42-4884-9CFF-92CB20ACFFE2}">
            <xm:f>NOT(ISERROR(SEARCH(#REF!,C204)))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85" operator="containsText" id="{EE861582-2C27-459B-81F0-1A9B53DDA5CE}">
            <xm:f>NOT(ISERROR(SEARCH(#REF!,C204)))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86" operator="containsText" id="{4BC767A7-DE88-4019-8044-7E0172821747}">
            <xm:f>NOT(ISERROR(SEARCH(#REF!,C204)))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87" operator="containsText" id="{6FEE0E4D-35A4-4C9C-AC98-DC0DE0B4AF1B}">
            <xm:f>NOT(ISERROR(SEARCH(#REF!,C204)))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88" operator="containsText" id="{8903114F-9DCC-4D83-BAAD-68E7DA75A560}">
            <xm:f>NOT(ISERROR(SEARCH(#REF!,C204)))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89" operator="containsText" id="{3100F68F-AF59-40D5-9A84-FFBA1A76F56A}">
            <xm:f>NOT(ISERROR(SEARCH(#REF!,C204)))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C204 C208:C209</xm:sqref>
        </x14:conditionalFormatting>
        <x14:conditionalFormatting xmlns:xm="http://schemas.microsoft.com/office/excel/2006/main">
          <x14:cfRule type="containsText" priority="276" operator="containsText" id="{FD191B14-51B5-4622-A758-DE895B62E7D6}">
            <xm:f>NOT(ISERROR(SEARCH(#REF!,C204)))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77" operator="containsText" id="{621CA7F5-C619-4C7F-B2A7-D10E4FA1E10A}">
            <xm:f>NOT(ISERROR(SEARCH(#REF!,C204)))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78" operator="containsText" id="{00240673-1632-4DA1-AE8D-E89D86EE2617}">
            <xm:f>NOT(ISERROR(SEARCH(#REF!,C204)))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79" operator="containsText" id="{19C7B1A9-B2FA-4D2C-98AD-4138B72FBE26}">
            <xm:f>NOT(ISERROR(SEARCH(#REF!,C204)))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80" operator="containsText" id="{A71E5230-C554-4E6E-A318-5A9065C585E2}">
            <xm:f>NOT(ISERROR(SEARCH(#REF!,C204)))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81" operator="containsText" id="{2E981CED-B572-4D2E-A4DA-0B4F9E2C494B}">
            <xm:f>NOT(ISERROR(SEARCH(#REF!,C204)))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82" operator="containsText" id="{DE659864-3013-4D5F-B898-350248976988}">
            <xm:f>NOT(ISERROR(SEARCH(#REF!,C204)))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C204 C208:C209</xm:sqref>
        </x14:conditionalFormatting>
        <x14:conditionalFormatting xmlns:xm="http://schemas.microsoft.com/office/excel/2006/main">
          <x14:cfRule type="containsText" priority="268" operator="containsText" id="{3A8AA6F2-52AD-4F13-AB04-C51416EE970E}">
            <xm:f>NOT(ISERROR(SEARCH(#REF!,C213)))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69" operator="containsText" id="{6E737418-12CE-49B4-8E10-B2A53A32617E}">
            <xm:f>NOT(ISERROR(SEARCH(#REF!,C213)))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70" operator="containsText" id="{EFD896D8-3AE9-4A03-A815-FD3BDD22C8C0}">
            <xm:f>NOT(ISERROR(SEARCH(#REF!,C213)))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71" operator="containsText" id="{E33A8C56-3303-4498-B239-DB142538F7A5}">
            <xm:f>NOT(ISERROR(SEARCH(#REF!,C213)))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72" operator="containsText" id="{228CE588-B60A-4322-AF6C-7072C62F0556}">
            <xm:f>NOT(ISERROR(SEARCH(#REF!,C213)))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73" operator="containsText" id="{49EC8818-2101-46F5-95DE-3A276CE94E00}">
            <xm:f>NOT(ISERROR(SEARCH(#REF!,C213)))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4" operator="containsText" id="{641AFB88-499B-4CF0-9A26-0EE4D91A14C2}">
            <xm:f>NOT(ISERROR(SEARCH(#REF!,C213)))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C213</xm:sqref>
        </x14:conditionalFormatting>
        <x14:conditionalFormatting xmlns:xm="http://schemas.microsoft.com/office/excel/2006/main">
          <x14:cfRule type="containsText" priority="261" operator="containsText" id="{E99D7606-A17E-4BFB-A555-B93E7BE9DF93}">
            <xm:f>NOT(ISERROR(SEARCH(#REF!,C213)))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62" operator="containsText" id="{7DD92679-9C7E-467D-AF26-DB0E8A88814B}">
            <xm:f>NOT(ISERROR(SEARCH(#REF!,C213)))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63" operator="containsText" id="{82D8C44C-95E5-4AD6-8FB9-E239D94A6116}">
            <xm:f>NOT(ISERROR(SEARCH(#REF!,C213)))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64" operator="containsText" id="{172D2489-AC31-4CDA-8AEE-8B67A3A8D8F3}">
            <xm:f>NOT(ISERROR(SEARCH(#REF!,C213)))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65" operator="containsText" id="{8F020F50-9518-4B79-9772-957B86FC218B}">
            <xm:f>NOT(ISERROR(SEARCH(#REF!,C213)))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66" operator="containsText" id="{AA309201-3617-4B3B-9DCC-6E5F1B4B00E6}">
            <xm:f>NOT(ISERROR(SEARCH(#REF!,C213)))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67" operator="containsText" id="{92DA4A20-A44B-4928-8E3A-67A3FB4D30FF}">
            <xm:f>NOT(ISERROR(SEARCH(#REF!,C213)))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C213</xm:sqref>
        </x14:conditionalFormatting>
        <x14:conditionalFormatting xmlns:xm="http://schemas.microsoft.com/office/excel/2006/main">
          <x14:cfRule type="containsText" priority="253" operator="containsText" id="{D851E03C-367E-40AA-8EC7-90C2CB7146B8}">
            <xm:f>NOT(ISERROR(SEARCH(#REF!,C214)))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54" operator="containsText" id="{7AFD3822-7BA4-4C68-86CD-B00987097FD8}">
            <xm:f>NOT(ISERROR(SEARCH(#REF!,C214)))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55" operator="containsText" id="{33AF6916-EE1E-4782-9CF8-E41B915714FD}">
            <xm:f>NOT(ISERROR(SEARCH(#REF!,C214)))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56" operator="containsText" id="{4A1EB7CB-0DC7-4F4A-9792-20397B57D23E}">
            <xm:f>NOT(ISERROR(SEARCH(#REF!,C214)))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57" operator="containsText" id="{5D006F70-C0C9-43A5-BA68-117B669B5010}">
            <xm:f>NOT(ISERROR(SEARCH(#REF!,C214)))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58" operator="containsText" id="{C85EFEE0-14BD-4868-B95D-65D15118F4D5}">
            <xm:f>NOT(ISERROR(SEARCH(#REF!,C214)))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9" operator="containsText" id="{79F8EF9B-FD07-4B3A-9886-CB6B1375BA34}">
            <xm:f>NOT(ISERROR(SEARCH(#REF!,C214)))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C214</xm:sqref>
        </x14:conditionalFormatting>
        <x14:conditionalFormatting xmlns:xm="http://schemas.microsoft.com/office/excel/2006/main">
          <x14:cfRule type="containsText" priority="246" operator="containsText" id="{F54E8C21-531E-45CE-AAC5-2A4E95F5227A}">
            <xm:f>NOT(ISERROR(SEARCH(#REF!,C214)))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47" operator="containsText" id="{9BB06504-1392-4BFA-AB45-A38ABF838B74}">
            <xm:f>NOT(ISERROR(SEARCH(#REF!,C214)))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48" operator="containsText" id="{BF6DAB11-F78A-42FF-BAC2-E694A08ACF99}">
            <xm:f>NOT(ISERROR(SEARCH(#REF!,C214)))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49" operator="containsText" id="{874E0B07-73DC-43ED-A702-04E7CFCE81FF}">
            <xm:f>NOT(ISERROR(SEARCH(#REF!,C214)))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50" operator="containsText" id="{872E4C89-09D3-432D-90AE-B7830FFDBFBC}">
            <xm:f>NOT(ISERROR(SEARCH(#REF!,C214)))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51" operator="containsText" id="{E06C7E3D-DF83-411D-8894-E16750923EBA}">
            <xm:f>NOT(ISERROR(SEARCH(#REF!,C214)))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2" operator="containsText" id="{0297A127-E1C1-439C-969F-96DCF264D36C}">
            <xm:f>NOT(ISERROR(SEARCH(#REF!,C214)))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C214</xm:sqref>
        </x14:conditionalFormatting>
        <x14:conditionalFormatting xmlns:xm="http://schemas.microsoft.com/office/excel/2006/main">
          <x14:cfRule type="containsText" priority="238" operator="containsText" id="{FB7F14EF-8279-4234-BBA8-DC3A1B1AAC6C}">
            <xm:f>NOT(ISERROR(SEARCH(#REF!,C195)))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39" operator="containsText" id="{9E6F767B-95BA-426B-A043-6BFCB7792C53}">
            <xm:f>NOT(ISERROR(SEARCH(#REF!,C195)))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40" operator="containsText" id="{9486A0A6-F4E2-47CF-BD3B-2687FCC23799}">
            <xm:f>NOT(ISERROR(SEARCH(#REF!,C195)))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41" operator="containsText" id="{30EE9270-CE4F-4058-9C35-D7AEED9311C7}">
            <xm:f>NOT(ISERROR(SEARCH(#REF!,C195)))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42" operator="containsText" id="{8417FBC3-D3D5-4011-9877-7C279E6A2ABF}">
            <xm:f>NOT(ISERROR(SEARCH(#REF!,C195)))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43" operator="containsText" id="{59FB1FD8-B66D-4ABF-9F8B-6931E4CD52C7}">
            <xm:f>NOT(ISERROR(SEARCH(#REF!,C195)))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44" operator="containsText" id="{F41FF41B-48EC-4248-888A-9695A5E834CC}">
            <xm:f>NOT(ISERROR(SEARCH(#REF!,C195)))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C195</xm:sqref>
        </x14:conditionalFormatting>
        <x14:conditionalFormatting xmlns:xm="http://schemas.microsoft.com/office/excel/2006/main">
          <x14:cfRule type="containsText" priority="230" operator="containsText" id="{2A04E86D-93F6-4CBE-AA48-881E2622B70F}">
            <xm:f>NOT(ISERROR(SEARCH(#REF!,C196)))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31" operator="containsText" id="{D80B07AA-3504-46FF-9394-EC30B2293BDC}">
            <xm:f>NOT(ISERROR(SEARCH(#REF!,C196)))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32" operator="containsText" id="{6615A31A-3FF4-4221-BD0E-5A6F36EC7D7F}">
            <xm:f>NOT(ISERROR(SEARCH(#REF!,C196)))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33" operator="containsText" id="{6A177CEF-9433-40E5-BA80-50D7559C2573}">
            <xm:f>NOT(ISERROR(SEARCH(#REF!,C196)))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34" operator="containsText" id="{B63758DD-F14A-4343-B85F-CFC839A7305E}">
            <xm:f>NOT(ISERROR(SEARCH(#REF!,C196)))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35" operator="containsText" id="{7FD5153E-D4AF-4E35-9D3E-E30A3B6F4CC7}">
            <xm:f>NOT(ISERROR(SEARCH(#REF!,C196)))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36" operator="containsText" id="{A3CA563B-BABD-4AA2-B1A2-133EDF78BEF2}">
            <xm:f>NOT(ISERROR(SEARCH(#REF!,C196)))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C196</xm:sqref>
        </x14:conditionalFormatting>
        <x14:conditionalFormatting xmlns:xm="http://schemas.microsoft.com/office/excel/2006/main">
          <x14:cfRule type="containsText" priority="222" operator="containsText" id="{127470CB-9905-4701-89ED-636FE015165A}">
            <xm:f>NOT(ISERROR(SEARCH(#REF!,C197)))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23" operator="containsText" id="{395815E1-8391-4508-ABB7-FFAC26786661}">
            <xm:f>NOT(ISERROR(SEARCH(#REF!,C197)))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24" operator="containsText" id="{40F0F7EC-6A5C-4AE4-977A-DDDCDCEF4111}">
            <xm:f>NOT(ISERROR(SEARCH(#REF!,C197)))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25" operator="containsText" id="{C9A59635-C980-4646-B408-E1DC754AA615}">
            <xm:f>NOT(ISERROR(SEARCH(#REF!,C197)))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26" operator="containsText" id="{2FDC1975-5DD5-46B6-ADB7-1C7558223A11}">
            <xm:f>NOT(ISERROR(SEARCH(#REF!,C197)))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27" operator="containsText" id="{BDCF6EDB-1622-42AD-A770-A96A901681F7}">
            <xm:f>NOT(ISERROR(SEARCH(#REF!,C197)))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8" operator="containsText" id="{260E954E-CF0D-4906-8D21-BEE138DFE1DC}">
            <xm:f>NOT(ISERROR(SEARCH(#REF!,C197)))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C197:C198</xm:sqref>
        </x14:conditionalFormatting>
        <x14:conditionalFormatting xmlns:xm="http://schemas.microsoft.com/office/excel/2006/main">
          <x14:cfRule type="containsText" priority="214" operator="containsText" id="{DF82CAC1-CC76-43B0-AD96-11CC00B4DC26}">
            <xm:f>NOT(ISERROR(SEARCH(#REF!,C205)))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15" operator="containsText" id="{189B65FD-C5CC-4038-86A4-55302BE57DC4}">
            <xm:f>NOT(ISERROR(SEARCH(#REF!,C205)))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16" operator="containsText" id="{68E2A50A-E7BA-4E09-8265-CB2590107B73}">
            <xm:f>NOT(ISERROR(SEARCH(#REF!,C205)))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17" operator="containsText" id="{961BB6EE-7DA2-4343-A546-CEA3FFD540A0}">
            <xm:f>NOT(ISERROR(SEARCH(#REF!,C205)))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18" operator="containsText" id="{786B80A5-D1BD-4955-B50F-28AA6840A8EB}">
            <xm:f>NOT(ISERROR(SEARCH(#REF!,C205)))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19" operator="containsText" id="{5F30A26A-F4A9-4DA2-ADB6-00EA78996D47}">
            <xm:f>NOT(ISERROR(SEARCH(#REF!,C205)))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0" operator="containsText" id="{3AA35AD6-6F52-4A5C-84E7-3B1C34EDF62B}">
            <xm:f>NOT(ISERROR(SEARCH(#REF!,C205)))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C205</xm:sqref>
        </x14:conditionalFormatting>
        <x14:conditionalFormatting xmlns:xm="http://schemas.microsoft.com/office/excel/2006/main">
          <x14:cfRule type="containsText" priority="207" operator="containsText" id="{77CDEA27-FB71-4E4C-BC32-09919169534C}">
            <xm:f>NOT(ISERROR(SEARCH(#REF!,C205)))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08" operator="containsText" id="{791AA3A0-B3EC-4A9C-A942-581DC9CB9672}">
            <xm:f>NOT(ISERROR(SEARCH(#REF!,C205)))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09" operator="containsText" id="{A520768B-F350-471F-8B9F-D1211BFE21D0}">
            <xm:f>NOT(ISERROR(SEARCH(#REF!,C205)))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10" operator="containsText" id="{99451679-EE45-4ABA-8123-A2108333464C}">
            <xm:f>NOT(ISERROR(SEARCH(#REF!,C205)))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11" operator="containsText" id="{2FE4BD72-C914-4CA2-85DC-22B2F8EFEA14}">
            <xm:f>NOT(ISERROR(SEARCH(#REF!,C205)))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12" operator="containsText" id="{139DEC0F-E70E-4E61-9403-18EF72130187}">
            <xm:f>NOT(ISERROR(SEARCH(#REF!,C205)))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13" operator="containsText" id="{A3B1CE34-8B19-4AF7-B60F-86989ACD49F8}">
            <xm:f>NOT(ISERROR(SEARCH(#REF!,C205)))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C205</xm:sqref>
        </x14:conditionalFormatting>
        <x14:conditionalFormatting xmlns:xm="http://schemas.microsoft.com/office/excel/2006/main">
          <x14:cfRule type="containsText" priority="199" operator="containsText" id="{7C950398-FA9D-4E44-82FC-28286B40DDF0}">
            <xm:f>NOT(ISERROR(SEARCH(#REF!,C205)))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00" operator="containsText" id="{B6B6DDF9-2190-44AE-93C3-E32F10E3FA41}">
            <xm:f>NOT(ISERROR(SEARCH(#REF!,C205)))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01" operator="containsText" id="{4625CD68-DB38-4876-B017-BDDFC8DD344A}">
            <xm:f>NOT(ISERROR(SEARCH(#REF!,C205)))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02" operator="containsText" id="{D1FDC524-2C52-4AAA-8012-94D67F427599}">
            <xm:f>NOT(ISERROR(SEARCH(#REF!,C205)))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03" operator="containsText" id="{DFA25927-57A3-4E28-969D-379B0C82D1D6}">
            <xm:f>NOT(ISERROR(SEARCH(#REF!,C205)))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04" operator="containsText" id="{23FD23F8-32F6-456C-A35A-C62FD3E46FA4}">
            <xm:f>NOT(ISERROR(SEARCH(#REF!,C205)))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5" operator="containsText" id="{41575EF7-0793-48CB-8A24-3E27A9DC2872}">
            <xm:f>NOT(ISERROR(SEARCH(#REF!,C205)))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C205</xm:sqref>
        </x14:conditionalFormatting>
        <x14:conditionalFormatting xmlns:xm="http://schemas.microsoft.com/office/excel/2006/main">
          <x14:cfRule type="containsText" priority="192" operator="containsText" id="{90999468-95C6-4010-959B-FFAE6A113495}">
            <xm:f>NOT(ISERROR(SEARCH(#REF!,C205)))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93" operator="containsText" id="{45DB951E-D2AE-4530-BA13-86F0BAE3C6FB}">
            <xm:f>NOT(ISERROR(SEARCH(#REF!,C205)))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94" operator="containsText" id="{897958CD-6657-4967-A78D-8DD901EAFE05}">
            <xm:f>NOT(ISERROR(SEARCH(#REF!,C205)))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95" operator="containsText" id="{2345F201-584F-4A0A-9AF3-1FD40CB90390}">
            <xm:f>NOT(ISERROR(SEARCH(#REF!,C205)))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96" operator="containsText" id="{37CFEACB-63CD-41D8-80F5-95043CB2D414}">
            <xm:f>NOT(ISERROR(SEARCH(#REF!,C205)))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97" operator="containsText" id="{EBBD088B-907C-4E7D-B98A-BEBF1443161D}">
            <xm:f>NOT(ISERROR(SEARCH(#REF!,C205)))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8" operator="containsText" id="{A13FE008-153E-49E6-87BD-5481C69922DB}">
            <xm:f>NOT(ISERROR(SEARCH(#REF!,C205)))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C205</xm:sqref>
        </x14:conditionalFormatting>
        <x14:conditionalFormatting xmlns:xm="http://schemas.microsoft.com/office/excel/2006/main">
          <x14:cfRule type="containsText" priority="184" operator="containsText" id="{B801EB90-F59C-41BF-B2DD-1D97FC204BE3}">
            <xm:f>NOT(ISERROR(SEARCH(#REF!,C199)))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85" operator="containsText" id="{7DE9E69E-D9FF-48B9-A128-21ABF07EF65A}">
            <xm:f>NOT(ISERROR(SEARCH(#REF!,C199)))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86" operator="containsText" id="{5C8C566F-6FCF-43FA-B067-4BADBB9F5110}">
            <xm:f>NOT(ISERROR(SEARCH(#REF!,C199)))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87" operator="containsText" id="{E9563B10-7128-4C4B-8F51-017EC8546293}">
            <xm:f>NOT(ISERROR(SEARCH(#REF!,C199)))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88" operator="containsText" id="{DD26F789-9F77-482E-AA12-CB0283CC6118}">
            <xm:f>NOT(ISERROR(SEARCH(#REF!,C199)))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89" operator="containsText" id="{5E6A48C8-BA66-40C8-B11C-089716523BC5}">
            <xm:f>NOT(ISERROR(SEARCH(#REF!,C199)))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0" operator="containsText" id="{47AAF447-E744-443E-8FA7-135BECB00827}">
            <xm:f>NOT(ISERROR(SEARCH(#REF!,C199)))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C199</xm:sqref>
        </x14:conditionalFormatting>
        <x14:conditionalFormatting xmlns:xm="http://schemas.microsoft.com/office/excel/2006/main">
          <x14:cfRule type="containsText" priority="176" operator="containsText" id="{0B8CA0FC-788D-43A8-ABB3-BF3D05B1C156}">
            <xm:f>NOT(ISERROR(SEARCH(#REF!,C200)))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77" operator="containsText" id="{56DB89CD-4A19-4B78-A2A5-1A4E10CCDA7F}">
            <xm:f>NOT(ISERROR(SEARCH(#REF!,C200)))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78" operator="containsText" id="{215DB935-BE21-47CE-8985-975F5095DCA3}">
            <xm:f>NOT(ISERROR(SEARCH(#REF!,C200)))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79" operator="containsText" id="{C9C7C1C8-296D-416A-8C03-4A62DA334796}">
            <xm:f>NOT(ISERROR(SEARCH(#REF!,C200)))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80" operator="containsText" id="{39D910CE-296A-42C4-BF69-70B48F585782}">
            <xm:f>NOT(ISERROR(SEARCH(#REF!,C200)))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81" operator="containsText" id="{76773039-95FC-491A-8B9B-B4D95D8B6E00}">
            <xm:f>NOT(ISERROR(SEARCH(#REF!,C200)))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2" operator="containsText" id="{A108B5A6-3B6F-478D-8BAB-783F97184D40}">
            <xm:f>NOT(ISERROR(SEARCH(#REF!,C200)))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C200:C202</xm:sqref>
        </x14:conditionalFormatting>
        <x14:conditionalFormatting xmlns:xm="http://schemas.microsoft.com/office/excel/2006/main">
          <x14:cfRule type="containsText" priority="168" operator="containsText" id="{AFFA2BB3-77A7-40F0-8D24-1D27E7B4CE50}">
            <xm:f>NOT(ISERROR(SEARCH(#REF!,C103)))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69" operator="containsText" id="{E4C1E83E-21AC-4850-ACB5-60510F4A549A}">
            <xm:f>NOT(ISERROR(SEARCH(#REF!,C103)))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70" operator="containsText" id="{EFA987FD-9E8E-4C43-98F8-FC713A4F4156}">
            <xm:f>NOT(ISERROR(SEARCH(#REF!,C103)))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71" operator="containsText" id="{88A48BEE-432A-4075-AB62-987530A97278}">
            <xm:f>NOT(ISERROR(SEARCH(#REF!,C103)))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72" operator="containsText" id="{098B21FE-8FF6-4C3B-9F7C-87B841B631AA}">
            <xm:f>NOT(ISERROR(SEARCH(#REF!,C103)))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73" operator="containsText" id="{6C8B03EF-4C55-4E07-BAE2-0529994FD041}">
            <xm:f>NOT(ISERROR(SEARCH(#REF!,C103)))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4" operator="containsText" id="{A8177F87-F2F2-418C-8F53-A7EEA6113EE9}">
            <xm:f>NOT(ISERROR(SEARCH(#REF!,C103)))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C103</xm:sqref>
        </x14:conditionalFormatting>
        <x14:conditionalFormatting xmlns:xm="http://schemas.microsoft.com/office/excel/2006/main">
          <x14:cfRule type="containsText" priority="161" operator="containsText" id="{5429C5B3-04A8-428E-BC9C-6DB3444B7844}">
            <xm:f>NOT(ISERROR(SEARCH(#REF!,C103)))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62" operator="containsText" id="{1F1DB5C1-BE34-406B-B6DE-4A0B6AA54521}">
            <xm:f>NOT(ISERROR(SEARCH(#REF!,C103)))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63" operator="containsText" id="{722D511D-E9FC-424E-83F0-B4DA6FE964BC}">
            <xm:f>NOT(ISERROR(SEARCH(#REF!,C103)))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64" operator="containsText" id="{2C2E53B9-2C46-40A5-812B-398E47FD7118}">
            <xm:f>NOT(ISERROR(SEARCH(#REF!,C103)))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65" operator="containsText" id="{E8921D78-8FB2-4687-BCB0-03720C7658BA}">
            <xm:f>NOT(ISERROR(SEARCH(#REF!,C103)))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66" operator="containsText" id="{436A335A-E0F8-4F32-95C4-18141504A20E}">
            <xm:f>NOT(ISERROR(SEARCH(#REF!,C103)))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7" operator="containsText" id="{9EB04BF3-96D6-4D81-8A18-58CD5118DDC8}">
            <xm:f>NOT(ISERROR(SEARCH(#REF!,C103)))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C103</xm:sqref>
        </x14:conditionalFormatting>
        <x14:conditionalFormatting xmlns:xm="http://schemas.microsoft.com/office/excel/2006/main">
          <x14:cfRule type="containsText" priority="153" operator="containsText" id="{2AE96D76-F498-4C74-A8C4-F77F486E6CC2}">
            <xm:f>NOT(ISERROR(SEARCH(#REF!,C103)))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54" operator="containsText" id="{DCD38F4E-3764-44C0-989F-A17CB7EB6E99}">
            <xm:f>NOT(ISERROR(SEARCH(#REF!,C103)))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55" operator="containsText" id="{0738BA42-D745-40B4-B941-5D5EA61E7BA6}">
            <xm:f>NOT(ISERROR(SEARCH(#REF!,C103)))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56" operator="containsText" id="{CEC7E595-39A6-4137-BF8A-C084EAEABD9B}">
            <xm:f>NOT(ISERROR(SEARCH(#REF!,C103)))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57" operator="containsText" id="{6931B82D-D40C-45F2-951E-8F20D77E476E}">
            <xm:f>NOT(ISERROR(SEARCH(#REF!,C103)))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58" operator="containsText" id="{71EFE6DC-8EC9-4ABE-9BAA-D0DCB9AC356B}">
            <xm:f>NOT(ISERROR(SEARCH(#REF!,C103)))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9" operator="containsText" id="{CB87B644-7703-4876-BF59-0C2C1A43704A}">
            <xm:f>NOT(ISERROR(SEARCH(#REF!,C103)))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C103</xm:sqref>
        </x14:conditionalFormatting>
        <x14:conditionalFormatting xmlns:xm="http://schemas.microsoft.com/office/excel/2006/main">
          <x14:cfRule type="containsText" priority="146" operator="containsText" id="{423EEEAC-0395-4C28-A2DD-31C7F18AD672}">
            <xm:f>NOT(ISERROR(SEARCH(#REF!,C103)))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47" operator="containsText" id="{1CA30AD0-A118-4FE7-A05A-06558391A313}">
            <xm:f>NOT(ISERROR(SEARCH(#REF!,C103)))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48" operator="containsText" id="{59153AC4-38C3-4904-A0FB-BC20CCCFBF1D}">
            <xm:f>NOT(ISERROR(SEARCH(#REF!,C103)))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49" operator="containsText" id="{148124FA-B37F-4D6F-9121-C8C407D7C5A0}">
            <xm:f>NOT(ISERROR(SEARCH(#REF!,C103)))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50" operator="containsText" id="{E579CEB3-BBD6-4C83-A007-AE37508DE906}">
            <xm:f>NOT(ISERROR(SEARCH(#REF!,C103)))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51" operator="containsText" id="{8B145C6C-8EDD-4280-BEE9-44D557933463}">
            <xm:f>NOT(ISERROR(SEARCH(#REF!,C103)))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2" operator="containsText" id="{F34D22CD-DA60-4F8E-B29E-337E3450E730}">
            <xm:f>NOT(ISERROR(SEARCH(#REF!,C103)))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C103</xm:sqref>
        </x14:conditionalFormatting>
        <x14:conditionalFormatting xmlns:xm="http://schemas.microsoft.com/office/excel/2006/main">
          <x14:cfRule type="containsText" priority="138" operator="containsText" id="{14AA91AD-973E-4885-A95F-260558922EA2}">
            <xm:f>NOT(ISERROR(SEARCH(#REF!,C220)))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39" operator="containsText" id="{3200C949-4D1E-4CB3-A748-AE6342BA136E}">
            <xm:f>NOT(ISERROR(SEARCH(#REF!,C220)))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40" operator="containsText" id="{2E604FBA-8978-47D6-8329-2B79E1355F80}">
            <xm:f>NOT(ISERROR(SEARCH(#REF!,C220)))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41" operator="containsText" id="{22CB0483-38EE-43DA-9FEA-84009A861346}">
            <xm:f>NOT(ISERROR(SEARCH(#REF!,C220)))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42" operator="containsText" id="{9F1D974F-9871-485E-96CA-E7617303A623}">
            <xm:f>NOT(ISERROR(SEARCH(#REF!,C220)))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43" operator="containsText" id="{018AC93D-F2C9-4C69-99CF-C73EE0610BF1}">
            <xm:f>NOT(ISERROR(SEARCH(#REF!,C220)))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4" operator="containsText" id="{5DD9D874-9D25-40F3-B041-48FCB5F64069}">
            <xm:f>NOT(ISERROR(SEARCH(#REF!,C220)))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C220</xm:sqref>
        </x14:conditionalFormatting>
        <x14:conditionalFormatting xmlns:xm="http://schemas.microsoft.com/office/excel/2006/main">
          <x14:cfRule type="containsText" priority="131" operator="containsText" id="{A3F760CF-C179-4ACE-BE18-76AD6B245588}">
            <xm:f>NOT(ISERROR(SEARCH(#REF!,C220)))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32" operator="containsText" id="{443BC249-59F2-4C93-924F-C35B5C6CB079}">
            <xm:f>NOT(ISERROR(SEARCH(#REF!,C220)))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33" operator="containsText" id="{C4F2BAA6-9E2B-4ACB-8E92-24448063B999}">
            <xm:f>NOT(ISERROR(SEARCH(#REF!,C220)))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34" operator="containsText" id="{32F6A643-18B1-4EB1-8CC9-6577C7524719}">
            <xm:f>NOT(ISERROR(SEARCH(#REF!,C220)))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35" operator="containsText" id="{74678B87-6AE9-4B67-AEBA-C0B09D6B38A3}">
            <xm:f>NOT(ISERROR(SEARCH(#REF!,C220)))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36" operator="containsText" id="{93B08C28-C6CA-4F3C-A145-C71BCA1DBD3A}">
            <xm:f>NOT(ISERROR(SEARCH(#REF!,C220)))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7" operator="containsText" id="{D4F2731D-E4C7-4E23-AE30-A42324AA6F3D}">
            <xm:f>NOT(ISERROR(SEARCH(#REF!,C220)))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C220</xm:sqref>
        </x14:conditionalFormatting>
        <x14:conditionalFormatting xmlns:xm="http://schemas.microsoft.com/office/excel/2006/main">
          <x14:cfRule type="containsText" priority="123" operator="containsText" id="{35BEE27F-2C31-4384-BA63-1D60C69021C3}">
            <xm:f>NOT(ISERROR(SEARCH(#REF!,C220)))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24" operator="containsText" id="{E331FF65-CBD8-43BF-A728-07C1A0887819}">
            <xm:f>NOT(ISERROR(SEARCH(#REF!,C220)))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25" operator="containsText" id="{B6217CB4-B82D-4DFE-BAE9-BC3FA51425FE}">
            <xm:f>NOT(ISERROR(SEARCH(#REF!,C220)))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26" operator="containsText" id="{E7DD4E81-CFAF-47FC-81EA-F992C361DE98}">
            <xm:f>NOT(ISERROR(SEARCH(#REF!,C220)))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27" operator="containsText" id="{8351E249-B47C-48A8-A756-D8D67D744653}">
            <xm:f>NOT(ISERROR(SEARCH(#REF!,C220)))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28" operator="containsText" id="{CD3BC529-9822-456F-9414-D5286A75C2F4}">
            <xm:f>NOT(ISERROR(SEARCH(#REF!,C220)))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9" operator="containsText" id="{837A4970-7989-43D9-B173-952C626A4605}">
            <xm:f>NOT(ISERROR(SEARCH(#REF!,C220)))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C220</xm:sqref>
        </x14:conditionalFormatting>
        <x14:conditionalFormatting xmlns:xm="http://schemas.microsoft.com/office/excel/2006/main">
          <x14:cfRule type="containsText" priority="116" operator="containsText" id="{C350273D-096F-4E99-91A4-15D844BAE237}">
            <xm:f>NOT(ISERROR(SEARCH(#REF!,C220)))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17" operator="containsText" id="{1F4E0C9C-2E45-4DE3-AFB7-42B32A1A43C3}">
            <xm:f>NOT(ISERROR(SEARCH(#REF!,C220)))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18" operator="containsText" id="{DB6EC91F-A27D-43E8-9861-325F98F26642}">
            <xm:f>NOT(ISERROR(SEARCH(#REF!,C220)))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19" operator="containsText" id="{2521CA66-254F-41F3-BA92-49C8B338D479}">
            <xm:f>NOT(ISERROR(SEARCH(#REF!,C220)))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20" operator="containsText" id="{E2CF9679-BBD1-4DCA-914E-C74662C262D8}">
            <xm:f>NOT(ISERROR(SEARCH(#REF!,C220)))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21" operator="containsText" id="{305CAA8E-8D17-43F9-9EFF-7C1D22E59395}">
            <xm:f>NOT(ISERROR(SEARCH(#REF!,C220)))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2" operator="containsText" id="{0ECC07DA-3516-4809-AFA5-7E535596D133}">
            <xm:f>NOT(ISERROR(SEARCH(#REF!,C220)))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C220</xm:sqref>
        </x14:conditionalFormatting>
        <x14:conditionalFormatting xmlns:xm="http://schemas.microsoft.com/office/excel/2006/main">
          <x14:cfRule type="containsText" priority="108" operator="containsText" id="{47CCE067-49AF-4FEE-9424-85B4B11296A4}">
            <xm:f>NOT(ISERROR(SEARCH(#REF!,C221)))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9" operator="containsText" id="{37409963-0CA2-408C-97CC-E00F9DC8838B}">
            <xm:f>NOT(ISERROR(SEARCH(#REF!,C221)))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10" operator="containsText" id="{FFA0E810-E5E1-4B12-BCD3-44683DF8F382}">
            <xm:f>NOT(ISERROR(SEARCH(#REF!,C221)))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11" operator="containsText" id="{98E1967A-7A1B-4925-8EF2-50125C1F29FD}">
            <xm:f>NOT(ISERROR(SEARCH(#REF!,C221)))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12" operator="containsText" id="{BF740B35-4483-44BC-BE93-207B75F922E4}">
            <xm:f>NOT(ISERROR(SEARCH(#REF!,C221)))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13" operator="containsText" id="{65E478D8-B9A8-42DA-A11C-02B90144B293}">
            <xm:f>NOT(ISERROR(SEARCH(#REF!,C221)))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4" operator="containsText" id="{7FC91926-AEAE-496A-9D34-6B28DDB46EBA}">
            <xm:f>NOT(ISERROR(SEARCH(#REF!,C221)))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C221</xm:sqref>
        </x14:conditionalFormatting>
        <x14:conditionalFormatting xmlns:xm="http://schemas.microsoft.com/office/excel/2006/main">
          <x14:cfRule type="containsText" priority="101" operator="containsText" id="{D45DB85D-3A93-43C8-9497-1C5F3138FE2A}">
            <xm:f>NOT(ISERROR(SEARCH(#REF!,C221)))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2" operator="containsText" id="{631B6961-2CE0-4D1D-A089-41F957CCA972}">
            <xm:f>NOT(ISERROR(SEARCH(#REF!,C221)))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03" operator="containsText" id="{A22B8ADB-E49C-4DD0-B0AF-C4E0500BFBD5}">
            <xm:f>NOT(ISERROR(SEARCH(#REF!,C221)))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4" operator="containsText" id="{B9A471F2-D39E-47FD-8C49-76D985D0234A}">
            <xm:f>NOT(ISERROR(SEARCH(#REF!,C221)))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05" operator="containsText" id="{26F0E73D-7C10-4D8E-A072-C8B3F5D71ABC}">
            <xm:f>NOT(ISERROR(SEARCH(#REF!,C221)))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06" operator="containsText" id="{E9320CE3-7C80-4827-87CB-D5B1EF22B7E9}">
            <xm:f>NOT(ISERROR(SEARCH(#REF!,C221)))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7" operator="containsText" id="{110C0483-2A29-4FA4-AD56-E293C2C2898B}">
            <xm:f>NOT(ISERROR(SEARCH(#REF!,C221)))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C221</xm:sqref>
        </x14:conditionalFormatting>
        <x14:conditionalFormatting xmlns:xm="http://schemas.microsoft.com/office/excel/2006/main">
          <x14:cfRule type="containsText" priority="93" operator="containsText" id="{5831219C-AD79-4CD2-A016-6FED7A3D9E93}">
            <xm:f>NOT(ISERROR(SEARCH(#REF!,C221)))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94" operator="containsText" id="{69B80F10-53B9-4522-8D34-F4754BF7CD90}">
            <xm:f>NOT(ISERROR(SEARCH(#REF!,C221)))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95" operator="containsText" id="{A85C228F-39D4-4C2D-A6F3-108BEC131EAE}">
            <xm:f>NOT(ISERROR(SEARCH(#REF!,C221)))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6" operator="containsText" id="{C4E0BDA1-C3EA-4CC3-A352-41D71C977866}">
            <xm:f>NOT(ISERROR(SEARCH(#REF!,C221)))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7" operator="containsText" id="{AF2D0E0D-5701-4EC6-8823-513D9B156FD3}">
            <xm:f>NOT(ISERROR(SEARCH(#REF!,C221)))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8" operator="containsText" id="{71202DA3-C696-4720-BEB7-68A2EE15E059}">
            <xm:f>NOT(ISERROR(SEARCH(#REF!,C221)))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9" operator="containsText" id="{5E974420-89B4-4CBA-81FB-E04849582B7B}">
            <xm:f>NOT(ISERROR(SEARCH(#REF!,C221)))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C221</xm:sqref>
        </x14:conditionalFormatting>
        <x14:conditionalFormatting xmlns:xm="http://schemas.microsoft.com/office/excel/2006/main">
          <x14:cfRule type="containsText" priority="86" operator="containsText" id="{A2B7C2BF-1D11-4872-ABE4-D44C25159E6A}">
            <xm:f>NOT(ISERROR(SEARCH(#REF!,C221)))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87" operator="containsText" id="{690D87BD-9575-4CC9-AB74-F88C74450783}">
            <xm:f>NOT(ISERROR(SEARCH(#REF!,C221)))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8" operator="containsText" id="{A2F60EC6-30E8-4094-832B-16CBBE6B1006}">
            <xm:f>NOT(ISERROR(SEARCH(#REF!,C221)))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9" operator="containsText" id="{600A5F01-E691-47EE-9A7F-9EDF245C1DCD}">
            <xm:f>NOT(ISERROR(SEARCH(#REF!,C221)))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90" operator="containsText" id="{29808440-74E3-49E6-8E41-5000A3945280}">
            <xm:f>NOT(ISERROR(SEARCH(#REF!,C221)))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91" operator="containsText" id="{2B10D5E6-3B13-4A22-AB7F-5552432BBA13}">
            <xm:f>NOT(ISERROR(SEARCH(#REF!,C221)))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2" operator="containsText" id="{6F6BF174-FE77-41A3-AE0B-78C1945D12D4}">
            <xm:f>NOT(ISERROR(SEARCH(#REF!,C221)))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C221</xm:sqref>
        </x14:conditionalFormatting>
        <x14:conditionalFormatting xmlns:xm="http://schemas.microsoft.com/office/excel/2006/main">
          <x14:cfRule type="containsText" priority="78" operator="containsText" id="{9220FE25-A28F-4D94-9DF6-11F62125E9E0}">
            <xm:f>NOT(ISERROR(SEARCH(#REF!,C222)))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9" operator="containsText" id="{20BA1E59-3CA6-4754-A04D-632106C1CE2D}">
            <xm:f>NOT(ISERROR(SEARCH(#REF!,C222)))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80" operator="containsText" id="{B906709C-D9D6-4BA0-B80D-3C3A35EA337B}">
            <xm:f>NOT(ISERROR(SEARCH(#REF!,C222)))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1" operator="containsText" id="{91AAAFE3-669E-431C-B289-C9E8BF9BEFB7}">
            <xm:f>NOT(ISERROR(SEARCH(#REF!,C222)))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82" operator="containsText" id="{11685F35-3B4D-4975-89B2-7F90AD1EF53E}">
            <xm:f>NOT(ISERROR(SEARCH(#REF!,C222)))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83" operator="containsText" id="{2A9DC5B3-6A33-4840-B926-4CE94D545B05}">
            <xm:f>NOT(ISERROR(SEARCH(#REF!,C222)))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4" operator="containsText" id="{B3A7A623-FCE8-46E7-AF96-E1FD1A0970F1}">
            <xm:f>NOT(ISERROR(SEARCH(#REF!,C222)))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C222</xm:sqref>
        </x14:conditionalFormatting>
        <x14:conditionalFormatting xmlns:xm="http://schemas.microsoft.com/office/excel/2006/main">
          <x14:cfRule type="containsText" priority="70" operator="containsText" id="{7D9051C7-EAA7-4789-9632-D8651229E4B5}">
            <xm:f>NOT(ISERROR(SEARCH(#REF!,C201)))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1" operator="containsText" id="{AEDBAF1A-E1DE-4C39-8AEA-4EBEBDC677E7}">
            <xm:f>NOT(ISERROR(SEARCH(#REF!,C201)))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72" operator="containsText" id="{ADAD6FC3-0EB9-4F06-8A63-01CA82940EE4}">
            <xm:f>NOT(ISERROR(SEARCH(#REF!,C201)))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3" operator="containsText" id="{E32FB437-4197-4B11-904E-B460B8797851}">
            <xm:f>NOT(ISERROR(SEARCH(#REF!,C201)))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74" operator="containsText" id="{041A2E64-C072-47F1-9046-74F809B6AB4F}">
            <xm:f>NOT(ISERROR(SEARCH(#REF!,C201)))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5" operator="containsText" id="{FAC084B9-09FE-44F3-9319-7CDE1BDBE15F}">
            <xm:f>NOT(ISERROR(SEARCH(#REF!,C201)))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6" operator="containsText" id="{EDA27A9E-8A76-4A7E-933F-8A61926E4686}">
            <xm:f>NOT(ISERROR(SEARCH(#REF!,C201)))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C201:C202</xm:sqref>
        </x14:conditionalFormatting>
        <x14:conditionalFormatting xmlns:xm="http://schemas.microsoft.com/office/excel/2006/main">
          <x14:cfRule type="containsText" priority="62" operator="containsText" id="{9AF84862-ACB7-4EDD-BA19-4F9C66D8D14D}">
            <xm:f>NOT(ISERROR(SEARCH(#REF!,C202)))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63" operator="containsText" id="{41F3A72E-229D-49FB-8F33-CE64581D752C}">
            <xm:f>NOT(ISERROR(SEARCH(#REF!,C202)))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64" operator="containsText" id="{4F89701D-D70A-4A22-ADE3-B730FA9798F3}">
            <xm:f>NOT(ISERROR(SEARCH(#REF!,C202)))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65" operator="containsText" id="{F672370D-E881-40D1-A6F7-449378768A65}">
            <xm:f>NOT(ISERROR(SEARCH(#REF!,C202)))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6" operator="containsText" id="{A22EF064-CBBB-4DEF-95F1-CABF9B3EAAB6}">
            <xm:f>NOT(ISERROR(SEARCH(#REF!,C202)))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67" operator="containsText" id="{7B965661-4624-4190-9B95-8586DA0BBC38}">
            <xm:f>NOT(ISERROR(SEARCH(#REF!,C202)))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8" operator="containsText" id="{AFDDC530-D4BF-48D6-901D-B61D904C3425}">
            <xm:f>NOT(ISERROR(SEARCH(#REF!,C202)))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C202</xm:sqref>
        </x14:conditionalFormatting>
        <x14:conditionalFormatting xmlns:xm="http://schemas.microsoft.com/office/excel/2006/main">
          <x14:cfRule type="containsText" priority="54" operator="containsText" id="{0633DB99-11A2-4ADC-87ED-F4AEA73124D2}">
            <xm:f>NOT(ISERROR(SEARCH(#REF!,C206)))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5" operator="containsText" id="{8F693C55-7C65-48B1-BA81-37945E98D4BB}">
            <xm:f>NOT(ISERROR(SEARCH(#REF!,C206)))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56" operator="containsText" id="{44D29724-1A22-4029-93BD-849214881721}">
            <xm:f>NOT(ISERROR(SEARCH(#REF!,C206)))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7" operator="containsText" id="{EE7C589D-7AFE-44AC-ABEB-78CC8EEF417F}">
            <xm:f>NOT(ISERROR(SEARCH(#REF!,C206)))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8" operator="containsText" id="{C91F1AA1-6625-47F1-8FFD-CEECEFF94B42}">
            <xm:f>NOT(ISERROR(SEARCH(#REF!,C206)))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9" operator="containsText" id="{337203F7-DEDC-485C-918D-38A45FBABAA2}">
            <xm:f>NOT(ISERROR(SEARCH(#REF!,C206)))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0" operator="containsText" id="{F7F3D2DB-A7FA-44E9-AFF7-D1E84DFDCCDC}">
            <xm:f>NOT(ISERROR(SEARCH(#REF!,C206)))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C206</xm:sqref>
        </x14:conditionalFormatting>
        <x14:conditionalFormatting xmlns:xm="http://schemas.microsoft.com/office/excel/2006/main">
          <x14:cfRule type="containsText" priority="47" operator="containsText" id="{060DA521-1A26-4752-A251-7984C3A6C4D0}">
            <xm:f>NOT(ISERROR(SEARCH(#REF!,C206)))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8" operator="containsText" id="{48247757-3F2E-42EB-A02F-21DA83315C3C}">
            <xm:f>NOT(ISERROR(SEARCH(#REF!,C206)))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9" operator="containsText" id="{D6C6CAF2-F20E-4A36-9F0A-97B4620A17EC}">
            <xm:f>NOT(ISERROR(SEARCH(#REF!,C206)))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0" operator="containsText" id="{99E716A5-A132-49C7-A609-F304B72534CA}">
            <xm:f>NOT(ISERROR(SEARCH(#REF!,C206)))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1" operator="containsText" id="{D0B4A765-BD32-4B80-9770-AD7A73C6A7F1}">
            <xm:f>NOT(ISERROR(SEARCH(#REF!,C206)))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52" operator="containsText" id="{653E6342-6A0E-486C-9D67-F7D2CB4CC54B}">
            <xm:f>NOT(ISERROR(SEARCH(#REF!,C206)))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" operator="containsText" id="{F04F68EB-87B3-47D5-B14B-01C969323F8C}">
            <xm:f>NOT(ISERROR(SEARCH(#REF!,C206)))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C206</xm:sqref>
        </x14:conditionalFormatting>
        <x14:conditionalFormatting xmlns:xm="http://schemas.microsoft.com/office/excel/2006/main">
          <x14:cfRule type="containsText" priority="39" operator="containsText" id="{C17411BD-5F7A-4F7E-8BA3-94688A1145A5}">
            <xm:f>NOT(ISERROR(SEARCH(#REF!,C206)))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40" operator="containsText" id="{227034D5-BB01-4B36-BFD0-0CE8E6A409D7}">
            <xm:f>NOT(ISERROR(SEARCH(#REF!,C206)))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1" operator="containsText" id="{BA538943-323C-4199-9F85-B1FF1F6EEFC4}">
            <xm:f>NOT(ISERROR(SEARCH(#REF!,C206)))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2" operator="containsText" id="{0D3E51FD-C8E9-4C81-96FC-5D206D9F09DD}">
            <xm:f>NOT(ISERROR(SEARCH(#REF!,C206)))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43" operator="containsText" id="{6F82B592-11EA-45A4-9AA6-79A5354BBCB0}">
            <xm:f>NOT(ISERROR(SEARCH(#REF!,C206)))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44" operator="containsText" id="{9D71E216-A008-43CE-8E8B-D15FB6E0ADF6}">
            <xm:f>NOT(ISERROR(SEARCH(#REF!,C206)))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5" operator="containsText" id="{01EA1DFA-9B22-469F-8C27-8E7C1E9C7453}">
            <xm:f>NOT(ISERROR(SEARCH(#REF!,C206)))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C206</xm:sqref>
        </x14:conditionalFormatting>
        <x14:conditionalFormatting xmlns:xm="http://schemas.microsoft.com/office/excel/2006/main">
          <x14:cfRule type="containsText" priority="32" operator="containsText" id="{97178E76-F7F5-401B-8448-A500017AA3F5}">
            <xm:f>NOT(ISERROR(SEARCH(#REF!,C206)))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3" operator="containsText" id="{3C9AA851-3991-47E4-AC44-A1E92EF4FE10}">
            <xm:f>NOT(ISERROR(SEARCH(#REF!,C206)))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34" operator="containsText" id="{6A2677C9-4BBD-4A36-B07C-B8AE184256E6}">
            <xm:f>NOT(ISERROR(SEARCH(#REF!,C206)))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35" operator="containsText" id="{77B25A18-238C-4311-8D90-626B6CC26512}">
            <xm:f>NOT(ISERROR(SEARCH(#REF!,C206)))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36" operator="containsText" id="{66ACF615-46DF-42AA-83D8-393DEABF4EF4}">
            <xm:f>NOT(ISERROR(SEARCH(#REF!,C206)))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37" operator="containsText" id="{7EB99841-3BDB-4210-B6DD-1EA0DBBE69D6}">
            <xm:f>NOT(ISERROR(SEARCH(#REF!,C206)))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8" operator="containsText" id="{EE04A707-276F-413C-A0B0-D93E886E253B}">
            <xm:f>NOT(ISERROR(SEARCH(#REF!,C206)))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C206</xm:sqref>
        </x14:conditionalFormatting>
        <x14:conditionalFormatting xmlns:xm="http://schemas.microsoft.com/office/excel/2006/main">
          <x14:cfRule type="containsText" priority="24" operator="containsText" id="{533B3A4F-E4F3-4204-B7D5-0BEBB57F60A2}">
            <xm:f>NOT(ISERROR(SEARCH(#REF!,C207)))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5" operator="containsText" id="{96235337-58B7-498B-B80D-F574334A9FF3}">
            <xm:f>NOT(ISERROR(SEARCH(#REF!,C207)))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26" operator="containsText" id="{FDF4BA62-0110-419D-9170-BFDFB322E9AA}">
            <xm:f>NOT(ISERROR(SEARCH(#REF!,C207)))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7" operator="containsText" id="{56C51121-73BF-44EA-9A12-971BB23AB844}">
            <xm:f>NOT(ISERROR(SEARCH(#REF!,C207)))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8" operator="containsText" id="{594FD871-5835-4435-9A5E-007914FA418A}">
            <xm:f>NOT(ISERROR(SEARCH(#REF!,C207)))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9" operator="containsText" id="{C4BB55BF-0B3F-486D-8A42-FAF3396BF99D}">
            <xm:f>NOT(ISERROR(SEARCH(#REF!,C207)))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0" operator="containsText" id="{197A3CFA-D139-42EA-B3C1-D94506871260}">
            <xm:f>NOT(ISERROR(SEARCH(#REF!,C207)))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C207</xm:sqref>
        </x14:conditionalFormatting>
        <x14:conditionalFormatting xmlns:xm="http://schemas.microsoft.com/office/excel/2006/main">
          <x14:cfRule type="containsText" priority="17" operator="containsText" id="{816C63BE-8994-4F47-B513-AC27598F81DC}">
            <xm:f>NOT(ISERROR(SEARCH(#REF!,C207)))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8" operator="containsText" id="{0B6DFDC9-D4D1-4E41-9E69-B7C65B079072}">
            <xm:f>NOT(ISERROR(SEARCH(#REF!,C207)))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9" operator="containsText" id="{E19092DD-B251-4A24-B4F9-3F3BF18534DE}">
            <xm:f>NOT(ISERROR(SEARCH(#REF!,C207)))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0" operator="containsText" id="{62CFAAEC-0E3B-48DA-A765-1BC842683AE5}">
            <xm:f>NOT(ISERROR(SEARCH(#REF!,C207)))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1" operator="containsText" id="{47D846CF-F3C0-4346-8971-2AE8CB8E4EE7}">
            <xm:f>NOT(ISERROR(SEARCH(#REF!,C207)))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22" operator="containsText" id="{0323E0D0-FF8B-47A8-8B5E-3181F5060EAA}">
            <xm:f>NOT(ISERROR(SEARCH(#REF!,C207)))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3" operator="containsText" id="{AA668A09-C41F-4185-AECA-596A10ADEFEE}">
            <xm:f>NOT(ISERROR(SEARCH(#REF!,C207)))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C207</xm:sqref>
        </x14:conditionalFormatting>
        <x14:conditionalFormatting xmlns:xm="http://schemas.microsoft.com/office/excel/2006/main">
          <x14:cfRule type="containsText" priority="9" operator="containsText" id="{116AC103-D353-48FA-BB3C-716566AE8D87}">
            <xm:f>NOT(ISERROR(SEARCH(#REF!,C207)))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10" operator="containsText" id="{D35A719C-30BB-40E0-A661-848409945030}">
            <xm:f>NOT(ISERROR(SEARCH(#REF!,C207)))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11" operator="containsText" id="{02187142-D754-4AF9-B6CC-A90C69516910}">
            <xm:f>NOT(ISERROR(SEARCH(#REF!,C207)))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2" operator="containsText" id="{0892A313-54BB-4BF8-AF3E-B5CBD53FA3EB}">
            <xm:f>NOT(ISERROR(SEARCH(#REF!,C207)))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3" operator="containsText" id="{2512382A-BDAF-4277-802D-F801A1C2BB55}">
            <xm:f>NOT(ISERROR(SEARCH(#REF!,C207)))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14" operator="containsText" id="{089C18D9-56A5-4A88-B32F-89CA2F330D2E}">
            <xm:f>NOT(ISERROR(SEARCH(#REF!,C207)))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" operator="containsText" id="{867C572C-3C6A-403A-9298-09B41975094C}">
            <xm:f>NOT(ISERROR(SEARCH(#REF!,C207)))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C207</xm:sqref>
        </x14:conditionalFormatting>
        <x14:conditionalFormatting xmlns:xm="http://schemas.microsoft.com/office/excel/2006/main">
          <x14:cfRule type="containsText" priority="2" operator="containsText" id="{E839A40B-95C3-4101-9765-723AE4052171}">
            <xm:f>NOT(ISERROR(SEARCH(#REF!,C207)))</xm:f>
            <xm:f>#REF!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3" operator="containsText" id="{2CEBD276-6B78-4D4F-9FA4-D4427E04D54F}">
            <xm:f>NOT(ISERROR(SEARCH(#REF!,C207)))</xm:f>
            <xm:f>#REF!</xm:f>
            <x14:dxf>
              <fill>
                <patternFill>
                  <bgColor theme="5" tint="-0.24994659260841701"/>
                </patternFill>
              </fill>
            </x14:dxf>
          </x14:cfRule>
          <x14:cfRule type="containsText" priority="4" operator="containsText" id="{6CD240E6-D356-4225-9226-ED0B12388681}">
            <xm:f>NOT(ISERROR(SEARCH(#REF!,C207)))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5" operator="containsText" id="{B1B7B28B-0722-4A8F-8D96-E6D9836035F3}">
            <xm:f>NOT(ISERROR(SEARCH(#REF!,C207)))</xm:f>
            <xm:f>#REF!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" operator="containsText" id="{BFB92F16-D222-4619-9575-4D2A70FC02CF}">
            <xm:f>NOT(ISERROR(SEARCH(#REF!,C207)))</xm:f>
            <xm:f>#REF!</xm:f>
            <x14:dxf>
              <fill>
                <patternFill>
                  <bgColor theme="9" tint="-0.24994659260841701"/>
                </patternFill>
              </fill>
            </x14:dxf>
          </x14:cfRule>
          <x14:cfRule type="containsText" priority="7" operator="containsText" id="{EC848186-7782-438A-A27D-D0CBAB076481}">
            <xm:f>NOT(ISERROR(SEARCH(#REF!,C207)))</xm:f>
            <xm:f>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" operator="containsText" id="{A0D259A6-4D6D-4FB0-B583-1C7D5E154CC0}">
            <xm:f>NOT(ISERROR(SEARCH(#REF!,C207)))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C207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7"/>
  <sheetViews>
    <sheetView workbookViewId="0">
      <selection activeCell="J22" sqref="J22"/>
    </sheetView>
  </sheetViews>
  <sheetFormatPr defaultRowHeight="14.4" x14ac:dyDescent="0.3"/>
  <cols>
    <col min="2" max="2" width="20.44140625" customWidth="1"/>
    <col min="7" max="7" width="14.33203125" customWidth="1"/>
    <col min="8" max="8" width="18.6640625" customWidth="1"/>
    <col min="9" max="10" width="22.6640625" customWidth="1"/>
    <col min="11" max="11" width="23.5546875" customWidth="1"/>
    <col min="12" max="12" width="22.6640625" customWidth="1"/>
  </cols>
  <sheetData>
    <row r="1" spans="1:13" x14ac:dyDescent="0.3">
      <c r="A1" s="1" t="s">
        <v>147</v>
      </c>
      <c r="F1" s="1" t="s">
        <v>70</v>
      </c>
    </row>
    <row r="2" spans="1:13" x14ac:dyDescent="0.3">
      <c r="A2" s="3"/>
      <c r="B2" s="3"/>
      <c r="C2" s="3"/>
      <c r="F2" s="4" t="s">
        <v>18</v>
      </c>
      <c r="G2" s="4" t="s">
        <v>143</v>
      </c>
      <c r="H2" s="4" t="s">
        <v>69</v>
      </c>
      <c r="I2" s="4" t="s">
        <v>148</v>
      </c>
      <c r="J2" s="4" t="s">
        <v>85</v>
      </c>
      <c r="K2" s="4" t="s">
        <v>96</v>
      </c>
      <c r="L2" s="4" t="s">
        <v>88</v>
      </c>
      <c r="M2" s="4"/>
    </row>
    <row r="3" spans="1:13" x14ac:dyDescent="0.3">
      <c r="A3" s="3"/>
      <c r="B3" s="3"/>
      <c r="C3" s="3"/>
      <c r="F3" s="2">
        <v>833</v>
      </c>
      <c r="G3" s="2">
        <v>400</v>
      </c>
      <c r="H3" s="2" t="s">
        <v>72</v>
      </c>
      <c r="I3" s="2">
        <v>886.71</v>
      </c>
      <c r="J3" s="2">
        <f>I3*0.37</f>
        <v>328.08269999999999</v>
      </c>
      <c r="K3" s="2">
        <v>14</v>
      </c>
      <c r="L3" s="2">
        <f>K3/J3*100</f>
        <v>4.2672167718688003</v>
      </c>
      <c r="M3" s="2"/>
    </row>
    <row r="4" spans="1:13" x14ac:dyDescent="0.3">
      <c r="A4" s="3"/>
      <c r="B4" s="3"/>
      <c r="C4" s="3"/>
      <c r="F4" s="2">
        <v>837</v>
      </c>
      <c r="G4" s="2">
        <v>400</v>
      </c>
      <c r="H4" s="2" t="s">
        <v>72</v>
      </c>
      <c r="I4" s="2">
        <v>676.45</v>
      </c>
      <c r="J4" s="2">
        <f t="shared" ref="J4:J28" si="0">I4*0.37</f>
        <v>250.28650000000002</v>
      </c>
      <c r="K4" s="2">
        <v>10</v>
      </c>
      <c r="L4" s="2">
        <f t="shared" ref="L4:L7" si="1">K4/J4*100</f>
        <v>3.9954212472506501</v>
      </c>
      <c r="M4" s="2"/>
    </row>
    <row r="5" spans="1:13" x14ac:dyDescent="0.3">
      <c r="A5" s="3"/>
      <c r="B5" s="3"/>
      <c r="C5" s="3"/>
      <c r="F5" s="7">
        <v>891</v>
      </c>
      <c r="G5" s="2">
        <v>400</v>
      </c>
      <c r="H5" s="7" t="s">
        <v>72</v>
      </c>
      <c r="I5" s="7">
        <v>821.21</v>
      </c>
      <c r="J5" s="2">
        <f t="shared" si="0"/>
        <v>303.84770000000003</v>
      </c>
      <c r="K5" s="7">
        <v>12</v>
      </c>
      <c r="L5" s="2">
        <f t="shared" si="1"/>
        <v>3.9493469919304962</v>
      </c>
      <c r="M5" s="2"/>
    </row>
    <row r="6" spans="1:13" x14ac:dyDescent="0.3">
      <c r="A6" s="3"/>
      <c r="B6" s="3"/>
      <c r="C6" s="3"/>
      <c r="F6" s="7">
        <v>894</v>
      </c>
      <c r="G6" s="2">
        <v>400</v>
      </c>
      <c r="H6" s="7" t="s">
        <v>72</v>
      </c>
      <c r="I6" s="7">
        <v>855.62</v>
      </c>
      <c r="J6" s="2">
        <f t="shared" si="0"/>
        <v>316.57940000000002</v>
      </c>
      <c r="K6" s="7">
        <v>16</v>
      </c>
      <c r="L6" s="2">
        <f t="shared" si="1"/>
        <v>5.0540243616609288</v>
      </c>
      <c r="M6" s="2"/>
    </row>
    <row r="7" spans="1:13" x14ac:dyDescent="0.3">
      <c r="A7" s="3"/>
      <c r="B7" s="3"/>
      <c r="C7" s="3"/>
      <c r="F7" s="7">
        <v>947</v>
      </c>
      <c r="G7" s="2">
        <v>400</v>
      </c>
      <c r="H7" s="7" t="s">
        <v>72</v>
      </c>
      <c r="I7" s="7">
        <v>703.31</v>
      </c>
      <c r="J7" s="2">
        <f t="shared" si="0"/>
        <v>260.22469999999998</v>
      </c>
      <c r="K7" s="7">
        <v>11</v>
      </c>
      <c r="L7" s="2">
        <f t="shared" si="1"/>
        <v>4.2271160270335599</v>
      </c>
      <c r="M7" s="2"/>
    </row>
    <row r="8" spans="1:13" x14ac:dyDescent="0.3">
      <c r="A8" s="3"/>
      <c r="B8" s="3"/>
      <c r="C8" s="3"/>
      <c r="F8" s="10"/>
      <c r="G8" s="10"/>
      <c r="H8" s="10"/>
      <c r="I8" s="10"/>
      <c r="J8" s="2"/>
      <c r="K8" s="10"/>
    </row>
    <row r="9" spans="1:13" x14ac:dyDescent="0.3">
      <c r="A9" s="3"/>
      <c r="B9" s="3"/>
      <c r="C9" s="3"/>
      <c r="F9" s="7">
        <v>956</v>
      </c>
      <c r="G9" s="2">
        <v>400</v>
      </c>
      <c r="H9" s="7" t="s">
        <v>71</v>
      </c>
      <c r="I9" s="8">
        <v>977.02</v>
      </c>
      <c r="J9" s="2">
        <f t="shared" si="0"/>
        <v>361.49739999999997</v>
      </c>
      <c r="K9" s="7">
        <v>20</v>
      </c>
      <c r="L9" s="2">
        <f>K9/J9*100</f>
        <v>5.5325432492737159</v>
      </c>
      <c r="M9" s="7"/>
    </row>
    <row r="10" spans="1:13" x14ac:dyDescent="0.3">
      <c r="A10" s="3"/>
      <c r="B10" s="3"/>
      <c r="C10" s="3"/>
      <c r="F10" s="7">
        <v>881</v>
      </c>
      <c r="G10" s="2">
        <v>400</v>
      </c>
      <c r="H10" s="7" t="s">
        <v>71</v>
      </c>
      <c r="I10" s="7">
        <v>953.41</v>
      </c>
      <c r="J10" s="2">
        <f t="shared" si="0"/>
        <v>352.76169999999996</v>
      </c>
      <c r="K10" s="7">
        <v>22</v>
      </c>
      <c r="L10" s="2">
        <f>K10/J10*100</f>
        <v>6.2365046999149865</v>
      </c>
      <c r="M10" s="2"/>
    </row>
    <row r="11" spans="1:13" x14ac:dyDescent="0.3">
      <c r="A11" s="3"/>
      <c r="B11" s="3"/>
      <c r="C11" s="3"/>
      <c r="F11" s="2">
        <v>882</v>
      </c>
      <c r="G11" s="2">
        <v>400</v>
      </c>
      <c r="H11" s="2" t="s">
        <v>71</v>
      </c>
      <c r="I11" s="2">
        <v>752.91</v>
      </c>
      <c r="J11" s="2">
        <f t="shared" si="0"/>
        <v>278.57669999999996</v>
      </c>
      <c r="K11" s="2">
        <v>18</v>
      </c>
      <c r="L11" s="2">
        <f>K11/J11*100</f>
        <v>6.4614161916628357</v>
      </c>
      <c r="M11" s="2"/>
    </row>
    <row r="12" spans="1:13" x14ac:dyDescent="0.3">
      <c r="A12" s="3"/>
      <c r="B12" s="3"/>
      <c r="C12" s="3"/>
      <c r="F12" s="2">
        <v>953</v>
      </c>
      <c r="G12" s="2">
        <v>400</v>
      </c>
      <c r="H12" s="2" t="s">
        <v>71</v>
      </c>
      <c r="I12" s="2">
        <v>1059.69</v>
      </c>
      <c r="J12" s="2">
        <f t="shared" si="0"/>
        <v>392.08530000000002</v>
      </c>
      <c r="K12" s="2">
        <v>19</v>
      </c>
      <c r="L12" s="2">
        <f>K12/J12*100</f>
        <v>4.8458843011967039</v>
      </c>
      <c r="M12" s="2"/>
    </row>
    <row r="13" spans="1:13" x14ac:dyDescent="0.3">
      <c r="A13" s="3"/>
      <c r="B13" s="3"/>
      <c r="C13" s="3"/>
      <c r="F13" s="7">
        <v>915</v>
      </c>
      <c r="G13" s="2">
        <v>400</v>
      </c>
      <c r="H13" s="2" t="s">
        <v>71</v>
      </c>
      <c r="I13" s="5">
        <v>942</v>
      </c>
      <c r="J13" s="2">
        <f t="shared" si="0"/>
        <v>348.54</v>
      </c>
      <c r="K13" s="2">
        <v>23</v>
      </c>
      <c r="L13" s="2">
        <f>K13/J13*100</f>
        <v>6.5989556435416308</v>
      </c>
      <c r="M13" s="2"/>
    </row>
    <row r="14" spans="1:13" x14ac:dyDescent="0.3">
      <c r="A14" s="3"/>
      <c r="B14" s="3"/>
      <c r="C14" s="3"/>
      <c r="J14" s="2"/>
    </row>
    <row r="15" spans="1:13" x14ac:dyDescent="0.3">
      <c r="A15" s="3"/>
      <c r="B15" s="3"/>
      <c r="C15" s="3"/>
      <c r="J15" s="2"/>
    </row>
    <row r="16" spans="1:13" x14ac:dyDescent="0.3">
      <c r="A16" s="3"/>
      <c r="B16" s="3"/>
      <c r="C16" s="3"/>
      <c r="F16" s="2">
        <v>1032</v>
      </c>
      <c r="G16" s="2">
        <v>45</v>
      </c>
      <c r="H16" s="2" t="s">
        <v>72</v>
      </c>
      <c r="I16" s="2">
        <v>845.67392751111186</v>
      </c>
      <c r="J16" s="2">
        <f t="shared" si="0"/>
        <v>312.89935317911136</v>
      </c>
      <c r="K16" s="2">
        <v>23</v>
      </c>
      <c r="L16" s="2">
        <f t="shared" ref="L16:L21" si="2">K16/J16*100</f>
        <v>7.3506064382415737</v>
      </c>
    </row>
    <row r="17" spans="1:12" x14ac:dyDescent="0.3">
      <c r="A17" s="3"/>
      <c r="B17" s="3"/>
      <c r="C17" s="3"/>
      <c r="F17" s="2">
        <v>1035</v>
      </c>
      <c r="G17" s="2">
        <v>45</v>
      </c>
      <c r="H17" s="2" t="s">
        <v>72</v>
      </c>
      <c r="I17" s="2">
        <v>835.27497660465758</v>
      </c>
      <c r="J17" s="2">
        <f t="shared" si="0"/>
        <v>309.05174134372328</v>
      </c>
      <c r="K17" s="2">
        <v>24</v>
      </c>
      <c r="L17" s="2">
        <f t="shared" si="2"/>
        <v>7.7656899442308971</v>
      </c>
    </row>
    <row r="18" spans="1:12" x14ac:dyDescent="0.3">
      <c r="A18" s="3"/>
      <c r="B18" s="3"/>
      <c r="C18" s="3"/>
      <c r="F18" s="2">
        <v>1046</v>
      </c>
      <c r="G18" s="2">
        <v>45</v>
      </c>
      <c r="H18" s="2" t="s">
        <v>72</v>
      </c>
      <c r="I18" s="2">
        <v>788.6839486350832</v>
      </c>
      <c r="J18" s="2">
        <f t="shared" si="0"/>
        <v>291.81306099498079</v>
      </c>
      <c r="K18" s="2">
        <v>30</v>
      </c>
      <c r="L18" s="2">
        <f t="shared" si="2"/>
        <v>10.280554234862024</v>
      </c>
    </row>
    <row r="19" spans="1:12" x14ac:dyDescent="0.3">
      <c r="A19" s="3"/>
      <c r="B19" s="3"/>
      <c r="C19" s="3"/>
      <c r="F19" s="2">
        <v>1048</v>
      </c>
      <c r="G19" s="2">
        <v>45</v>
      </c>
      <c r="H19" s="2" t="s">
        <v>72</v>
      </c>
      <c r="I19" s="2">
        <v>1078.9977862934388</v>
      </c>
      <c r="J19" s="2">
        <f t="shared" si="0"/>
        <v>399.22918092857236</v>
      </c>
      <c r="K19" s="2">
        <v>26</v>
      </c>
      <c r="L19" s="2">
        <f t="shared" si="2"/>
        <v>6.5125499943481744</v>
      </c>
    </row>
    <row r="20" spans="1:12" x14ac:dyDescent="0.3">
      <c r="A20" s="3"/>
      <c r="B20" s="3"/>
      <c r="C20" s="3"/>
      <c r="F20" s="2">
        <v>1066</v>
      </c>
      <c r="G20" s="2">
        <v>45</v>
      </c>
      <c r="H20" s="2" t="s">
        <v>72</v>
      </c>
      <c r="I20" s="2">
        <v>1012.7997614673782</v>
      </c>
      <c r="J20" s="2">
        <f t="shared" si="0"/>
        <v>374.73591174292994</v>
      </c>
      <c r="K20" s="2">
        <v>29</v>
      </c>
      <c r="L20" s="2">
        <f t="shared" si="2"/>
        <v>7.7387832580865901</v>
      </c>
    </row>
    <row r="21" spans="1:12" x14ac:dyDescent="0.3">
      <c r="A21" s="3"/>
      <c r="B21" s="3"/>
      <c r="C21" s="3"/>
      <c r="F21" s="2">
        <v>1070</v>
      </c>
      <c r="G21" s="2">
        <v>45</v>
      </c>
      <c r="H21" s="2" t="s">
        <v>72</v>
      </c>
      <c r="I21" s="2">
        <v>828.24181073291277</v>
      </c>
      <c r="J21" s="2">
        <f t="shared" si="0"/>
        <v>306.44946997117773</v>
      </c>
      <c r="K21" s="2">
        <v>26</v>
      </c>
      <c r="L21" s="2">
        <f t="shared" si="2"/>
        <v>8.4842698544870565</v>
      </c>
    </row>
    <row r="22" spans="1:12" x14ac:dyDescent="0.3">
      <c r="A22" s="3"/>
      <c r="B22" s="3"/>
      <c r="C22" s="3"/>
      <c r="J22" s="2"/>
    </row>
    <row r="23" spans="1:12" x14ac:dyDescent="0.3">
      <c r="A23" s="3"/>
      <c r="B23" s="3"/>
      <c r="C23" s="3"/>
      <c r="F23" s="2">
        <v>1051</v>
      </c>
      <c r="G23" s="2">
        <v>45</v>
      </c>
      <c r="H23" s="2" t="s">
        <v>71</v>
      </c>
      <c r="I23" s="2">
        <v>1119.2975742092169</v>
      </c>
      <c r="J23" s="2">
        <f t="shared" si="0"/>
        <v>414.14010245741025</v>
      </c>
      <c r="K23" s="2">
        <v>29</v>
      </c>
      <c r="L23" s="2">
        <f t="shared" ref="L23:L28" si="3">K23/J23*100</f>
        <v>7.0024612028443514</v>
      </c>
    </row>
    <row r="24" spans="1:12" x14ac:dyDescent="0.3">
      <c r="A24" s="3"/>
      <c r="B24" s="3"/>
      <c r="C24" s="3"/>
      <c r="F24" s="2">
        <v>1052</v>
      </c>
      <c r="G24" s="2">
        <v>45</v>
      </c>
      <c r="H24" s="2" t="s">
        <v>71</v>
      </c>
      <c r="I24" s="2">
        <v>1060.1627623532286</v>
      </c>
      <c r="J24" s="2">
        <f t="shared" si="0"/>
        <v>392.26022207069457</v>
      </c>
      <c r="K24" s="2">
        <v>28</v>
      </c>
      <c r="L24" s="2">
        <f t="shared" si="3"/>
        <v>7.1381186326238648</v>
      </c>
    </row>
    <row r="25" spans="1:12" x14ac:dyDescent="0.3">
      <c r="A25" s="3"/>
      <c r="B25" s="3"/>
      <c r="C25" s="3"/>
      <c r="F25" s="2">
        <v>1053</v>
      </c>
      <c r="G25" s="2">
        <v>45</v>
      </c>
      <c r="H25" s="2" t="s">
        <v>71</v>
      </c>
      <c r="I25" s="2">
        <v>1064.5777509024699</v>
      </c>
      <c r="J25" s="2">
        <f t="shared" si="0"/>
        <v>393.89376783391384</v>
      </c>
      <c r="K25" s="2">
        <v>23</v>
      </c>
      <c r="L25" s="2">
        <f t="shared" si="3"/>
        <v>5.8391378280699273</v>
      </c>
    </row>
    <row r="26" spans="1:12" x14ac:dyDescent="0.3">
      <c r="A26" s="3"/>
      <c r="B26" s="3"/>
      <c r="C26" s="3"/>
      <c r="F26" s="2">
        <v>1054</v>
      </c>
      <c r="G26" s="2">
        <v>45</v>
      </c>
      <c r="H26" s="2" t="s">
        <v>71</v>
      </c>
      <c r="I26" s="2">
        <v>1106.8749168873444</v>
      </c>
      <c r="J26" s="2">
        <f t="shared" si="0"/>
        <v>409.54371924831742</v>
      </c>
      <c r="K26" s="2">
        <v>29</v>
      </c>
      <c r="L26" s="2">
        <f t="shared" si="3"/>
        <v>7.0810510910109983</v>
      </c>
    </row>
    <row r="27" spans="1:12" x14ac:dyDescent="0.3">
      <c r="A27" s="3"/>
      <c r="B27" s="3"/>
      <c r="C27" s="3"/>
      <c r="F27" s="2">
        <v>1150</v>
      </c>
      <c r="G27" s="2">
        <v>45</v>
      </c>
      <c r="H27" s="2" t="s">
        <v>71</v>
      </c>
      <c r="I27" s="2">
        <v>1014.0174482714464</v>
      </c>
      <c r="J27" s="2">
        <f t="shared" si="0"/>
        <v>375.18645586043516</v>
      </c>
      <c r="K27" s="2">
        <v>25</v>
      </c>
      <c r="L27" s="2">
        <f t="shared" si="3"/>
        <v>6.6633535431512749</v>
      </c>
    </row>
    <row r="28" spans="1:12" x14ac:dyDescent="0.3">
      <c r="A28" s="3"/>
      <c r="B28" s="3"/>
      <c r="C28" s="3"/>
      <c r="F28" s="2">
        <v>1160</v>
      </c>
      <c r="G28" s="2">
        <v>45</v>
      </c>
      <c r="H28" s="2" t="s">
        <v>71</v>
      </c>
      <c r="I28" s="2">
        <v>928.92380129645164</v>
      </c>
      <c r="J28" s="2">
        <f t="shared" si="0"/>
        <v>343.70180647968709</v>
      </c>
      <c r="K28" s="2">
        <v>27</v>
      </c>
      <c r="L28" s="2">
        <f t="shared" si="3"/>
        <v>7.855646810979362</v>
      </c>
    </row>
    <row r="29" spans="1:12" x14ac:dyDescent="0.3">
      <c r="A29" s="3"/>
      <c r="B29" s="3"/>
      <c r="C29" s="3"/>
      <c r="F29" s="6"/>
      <c r="G29" s="6"/>
      <c r="H29" s="6"/>
      <c r="I29" s="6"/>
    </row>
    <row r="30" spans="1:12" x14ac:dyDescent="0.3">
      <c r="A30" s="3"/>
      <c r="B30" s="3"/>
      <c r="C30" s="3"/>
      <c r="F30" s="6"/>
      <c r="G30" s="6"/>
      <c r="H30" s="6"/>
      <c r="I30" s="6"/>
    </row>
    <row r="31" spans="1:12" x14ac:dyDescent="0.3">
      <c r="A31" s="3"/>
      <c r="B31" s="3"/>
      <c r="C31" s="3"/>
      <c r="F31" s="6"/>
      <c r="G31" s="6"/>
      <c r="H31" s="6"/>
      <c r="I31" s="6"/>
    </row>
    <row r="32" spans="1:12" x14ac:dyDescent="0.3">
      <c r="A32" s="3"/>
      <c r="B32" s="3"/>
      <c r="C32" s="3"/>
      <c r="F32" s="6"/>
      <c r="G32" s="6"/>
      <c r="H32" s="6"/>
      <c r="I32" s="6"/>
    </row>
    <row r="33" spans="1:9" x14ac:dyDescent="0.3">
      <c r="A33" s="3"/>
      <c r="B33" s="3"/>
      <c r="C33" s="3"/>
      <c r="F33" s="6"/>
      <c r="G33" s="6"/>
      <c r="H33" s="6"/>
      <c r="I33" s="6"/>
    </row>
    <row r="34" spans="1:9" x14ac:dyDescent="0.3">
      <c r="A34" s="3"/>
      <c r="B34" s="3"/>
      <c r="C34" s="3"/>
      <c r="F34" s="6"/>
      <c r="G34" s="6"/>
      <c r="H34" s="6"/>
      <c r="I34" s="6"/>
    </row>
    <row r="35" spans="1:9" x14ac:dyDescent="0.3">
      <c r="A35" s="3"/>
      <c r="B35" s="3"/>
      <c r="C35" s="3"/>
      <c r="F35" s="6"/>
      <c r="G35" s="6"/>
      <c r="H35" s="6"/>
      <c r="I35" s="6"/>
    </row>
    <row r="36" spans="1:9" x14ac:dyDescent="0.3">
      <c r="A36" s="3"/>
      <c r="B36" s="3"/>
      <c r="C36" s="3"/>
    </row>
    <row r="37" spans="1:9" x14ac:dyDescent="0.3">
      <c r="A37" s="3"/>
      <c r="B37" s="3"/>
      <c r="C37" s="3"/>
    </row>
    <row r="38" spans="1:9" x14ac:dyDescent="0.3">
      <c r="A38" s="3"/>
      <c r="B38" s="3"/>
      <c r="C38" s="3"/>
    </row>
    <row r="39" spans="1:9" x14ac:dyDescent="0.3">
      <c r="A39" s="3"/>
      <c r="B39" s="3"/>
      <c r="C39" s="3"/>
    </row>
    <row r="40" spans="1:9" x14ac:dyDescent="0.3">
      <c r="A40" s="3"/>
      <c r="B40" s="3"/>
      <c r="C40" s="3"/>
    </row>
    <row r="41" spans="1:9" x14ac:dyDescent="0.3">
      <c r="A41" s="3"/>
      <c r="B41" s="3"/>
      <c r="C41" s="3"/>
    </row>
    <row r="42" spans="1:9" x14ac:dyDescent="0.3">
      <c r="A42" s="3"/>
      <c r="B42" s="3"/>
      <c r="C42" s="3"/>
    </row>
    <row r="43" spans="1:9" x14ac:dyDescent="0.3">
      <c r="A43" s="3"/>
      <c r="B43" s="3"/>
      <c r="C43" s="3"/>
    </row>
    <row r="44" spans="1:9" x14ac:dyDescent="0.3">
      <c r="A44" s="3"/>
      <c r="B44" s="3"/>
      <c r="C44" s="3"/>
    </row>
    <row r="45" spans="1:9" x14ac:dyDescent="0.3">
      <c r="A45" s="3"/>
      <c r="B45" s="3"/>
      <c r="C45" s="3"/>
    </row>
    <row r="46" spans="1:9" x14ac:dyDescent="0.3">
      <c r="A46" s="3"/>
      <c r="B46" s="3"/>
      <c r="C46" s="3"/>
    </row>
    <row r="47" spans="1:9" x14ac:dyDescent="0.3">
      <c r="A47" s="3"/>
      <c r="B47" s="3"/>
      <c r="C47" s="3"/>
    </row>
    <row r="48" spans="1:9" x14ac:dyDescent="0.3">
      <c r="A48" s="3"/>
      <c r="B48" s="3"/>
      <c r="C48" s="3"/>
    </row>
    <row r="49" spans="1:3" x14ac:dyDescent="0.3">
      <c r="A49" s="3"/>
      <c r="B49" s="3"/>
      <c r="C49" s="3"/>
    </row>
    <row r="50" spans="1:3" x14ac:dyDescent="0.3">
      <c r="A50" s="3"/>
      <c r="B50" s="3"/>
      <c r="C50" s="3"/>
    </row>
    <row r="51" spans="1:3" x14ac:dyDescent="0.3">
      <c r="A51" s="3"/>
      <c r="B51" s="3"/>
      <c r="C51" s="3"/>
    </row>
    <row r="52" spans="1:3" x14ac:dyDescent="0.3">
      <c r="A52" s="3"/>
      <c r="B52" s="3"/>
      <c r="C52" s="3"/>
    </row>
    <row r="53" spans="1:3" x14ac:dyDescent="0.3">
      <c r="A53" s="3"/>
      <c r="B53" s="3"/>
      <c r="C53" s="3"/>
    </row>
    <row r="54" spans="1:3" x14ac:dyDescent="0.3">
      <c r="A54" s="3"/>
      <c r="B54" s="3"/>
      <c r="C54" s="3"/>
    </row>
    <row r="55" spans="1:3" x14ac:dyDescent="0.3">
      <c r="A55" s="3"/>
      <c r="B55" s="3"/>
      <c r="C55" s="3"/>
    </row>
    <row r="56" spans="1:3" x14ac:dyDescent="0.3">
      <c r="A56" s="3"/>
      <c r="B56" s="3"/>
      <c r="C56" s="3"/>
    </row>
    <row r="57" spans="1:3" x14ac:dyDescent="0.3">
      <c r="A57" s="3"/>
      <c r="B57" s="3"/>
      <c r="C57" s="3"/>
    </row>
    <row r="58" spans="1:3" x14ac:dyDescent="0.3">
      <c r="A58" s="3"/>
      <c r="B58" s="3"/>
      <c r="C58" s="3"/>
    </row>
    <row r="59" spans="1:3" x14ac:dyDescent="0.3">
      <c r="A59" s="3"/>
      <c r="B59" s="3"/>
      <c r="C59" s="3"/>
    </row>
    <row r="60" spans="1:3" x14ac:dyDescent="0.3">
      <c r="A60" s="3"/>
      <c r="B60" s="3"/>
      <c r="C60" s="3"/>
    </row>
    <row r="61" spans="1:3" x14ac:dyDescent="0.3">
      <c r="A61" s="3"/>
      <c r="B61" s="3"/>
      <c r="C61" s="3"/>
    </row>
    <row r="62" spans="1:3" x14ac:dyDescent="0.3">
      <c r="A62" s="3"/>
      <c r="B62" s="3"/>
      <c r="C62" s="3"/>
    </row>
    <row r="63" spans="1:3" x14ac:dyDescent="0.3">
      <c r="A63" s="3"/>
      <c r="B63" s="3"/>
      <c r="C63" s="3"/>
    </row>
    <row r="64" spans="1:3" x14ac:dyDescent="0.3">
      <c r="A64" s="3"/>
      <c r="B64" s="3"/>
      <c r="C64" s="3"/>
    </row>
    <row r="65" spans="1:3" x14ac:dyDescent="0.3">
      <c r="A65" s="3"/>
      <c r="B65" s="3"/>
      <c r="C65" s="3"/>
    </row>
    <row r="66" spans="1:3" x14ac:dyDescent="0.3">
      <c r="A66" s="3"/>
      <c r="B66" s="3"/>
      <c r="C66" s="3"/>
    </row>
    <row r="67" spans="1:3" x14ac:dyDescent="0.3">
      <c r="A67" s="3"/>
      <c r="B67" s="3"/>
      <c r="C67" s="3"/>
    </row>
    <row r="68" spans="1:3" x14ac:dyDescent="0.3">
      <c r="A68" s="3"/>
      <c r="B68" s="3"/>
      <c r="C68" s="3"/>
    </row>
    <row r="69" spans="1:3" x14ac:dyDescent="0.3">
      <c r="A69" s="3"/>
      <c r="B69" s="3"/>
      <c r="C69" s="3"/>
    </row>
    <row r="70" spans="1:3" x14ac:dyDescent="0.3">
      <c r="A70" s="3"/>
      <c r="B70" s="3"/>
      <c r="C70" s="3"/>
    </row>
    <row r="71" spans="1:3" x14ac:dyDescent="0.3">
      <c r="A71" s="3"/>
      <c r="B71" s="3"/>
      <c r="C71" s="3"/>
    </row>
    <row r="72" spans="1:3" x14ac:dyDescent="0.3">
      <c r="A72" s="3"/>
      <c r="B72" s="3"/>
      <c r="C72" s="3"/>
    </row>
    <row r="73" spans="1:3" x14ac:dyDescent="0.3">
      <c r="A73" s="3"/>
      <c r="B73" s="3"/>
      <c r="C73" s="3"/>
    </row>
    <row r="74" spans="1:3" x14ac:dyDescent="0.3">
      <c r="A74" s="3"/>
      <c r="B74" s="3"/>
      <c r="C74" s="3"/>
    </row>
    <row r="75" spans="1:3" x14ac:dyDescent="0.3">
      <c r="A75" s="3"/>
      <c r="B75" s="3"/>
      <c r="C75" s="3"/>
    </row>
    <row r="76" spans="1:3" x14ac:dyDescent="0.3">
      <c r="A76" s="3"/>
      <c r="B76" s="3"/>
      <c r="C76" s="3"/>
    </row>
    <row r="77" spans="1:3" x14ac:dyDescent="0.3">
      <c r="A77" s="3"/>
      <c r="B77" s="3"/>
      <c r="C77" s="3"/>
    </row>
    <row r="78" spans="1:3" x14ac:dyDescent="0.3">
      <c r="A78" s="3"/>
      <c r="B78" s="3"/>
      <c r="C78" s="3"/>
    </row>
    <row r="79" spans="1:3" x14ac:dyDescent="0.3">
      <c r="A79" s="3"/>
      <c r="B79" s="3"/>
      <c r="C79" s="3"/>
    </row>
    <row r="80" spans="1:3" x14ac:dyDescent="0.3">
      <c r="A80" s="3"/>
      <c r="B80" s="3"/>
      <c r="C80" s="3"/>
    </row>
    <row r="81" spans="1:3" x14ac:dyDescent="0.3">
      <c r="A81" s="3"/>
      <c r="B81" s="3"/>
      <c r="C81" s="3"/>
    </row>
    <row r="82" spans="1:3" x14ac:dyDescent="0.3">
      <c r="A82" s="3"/>
      <c r="B82" s="3"/>
      <c r="C82" s="3"/>
    </row>
    <row r="83" spans="1:3" x14ac:dyDescent="0.3">
      <c r="A83" s="3"/>
      <c r="B83" s="3"/>
      <c r="C83" s="3"/>
    </row>
    <row r="84" spans="1:3" x14ac:dyDescent="0.3">
      <c r="A84" s="3"/>
      <c r="B84" s="3"/>
      <c r="C84" s="3"/>
    </row>
    <row r="85" spans="1:3" x14ac:dyDescent="0.3">
      <c r="A85" s="3"/>
      <c r="B85" s="3"/>
      <c r="C85" s="3"/>
    </row>
    <row r="86" spans="1:3" x14ac:dyDescent="0.3">
      <c r="A86" s="3"/>
      <c r="B86" s="3"/>
      <c r="C86" s="3"/>
    </row>
    <row r="87" spans="1:3" x14ac:dyDescent="0.3">
      <c r="A87" s="3"/>
      <c r="B87" s="3"/>
      <c r="C87" s="3"/>
    </row>
    <row r="88" spans="1:3" x14ac:dyDescent="0.3">
      <c r="A88" s="3"/>
      <c r="B88" s="3"/>
      <c r="C88" s="3"/>
    </row>
    <row r="89" spans="1:3" x14ac:dyDescent="0.3">
      <c r="A89" s="3"/>
      <c r="B89" s="3"/>
      <c r="C89" s="3"/>
    </row>
    <row r="90" spans="1:3" x14ac:dyDescent="0.3">
      <c r="A90" s="3"/>
      <c r="B90" s="3"/>
      <c r="C90" s="3"/>
    </row>
    <row r="91" spans="1:3" x14ac:dyDescent="0.3">
      <c r="A91" s="3"/>
      <c r="B91" s="3"/>
      <c r="C91" s="3"/>
    </row>
    <row r="92" spans="1:3" x14ac:dyDescent="0.3">
      <c r="A92" s="3"/>
      <c r="B92" s="3"/>
      <c r="C92" s="3"/>
    </row>
    <row r="93" spans="1:3" x14ac:dyDescent="0.3">
      <c r="A93" s="3"/>
      <c r="B93" s="3"/>
      <c r="C93" s="3"/>
    </row>
    <row r="94" spans="1:3" x14ac:dyDescent="0.3">
      <c r="A94" s="3"/>
      <c r="B94" s="3"/>
      <c r="C94" s="3"/>
    </row>
    <row r="95" spans="1:3" x14ac:dyDescent="0.3">
      <c r="A95" s="3"/>
      <c r="B95" s="3"/>
      <c r="C95" s="3"/>
    </row>
    <row r="96" spans="1:3" x14ac:dyDescent="0.3">
      <c r="A96" s="3"/>
      <c r="B96" s="3"/>
      <c r="C96" s="3"/>
    </row>
    <row r="97" spans="1:3" x14ac:dyDescent="0.3">
      <c r="A97" s="3"/>
      <c r="B97" s="3"/>
      <c r="C97" s="3"/>
    </row>
    <row r="98" spans="1:3" x14ac:dyDescent="0.3">
      <c r="A98" s="3"/>
      <c r="B98" s="3"/>
      <c r="C98" s="3"/>
    </row>
    <row r="99" spans="1:3" x14ac:dyDescent="0.3">
      <c r="A99" s="3"/>
      <c r="B99" s="3"/>
      <c r="C99" s="3"/>
    </row>
    <row r="100" spans="1:3" x14ac:dyDescent="0.3">
      <c r="A100" s="3"/>
      <c r="B100" s="3"/>
      <c r="C100" s="3"/>
    </row>
    <row r="101" spans="1:3" x14ac:dyDescent="0.3">
      <c r="A101" s="3"/>
      <c r="B101" s="3"/>
      <c r="C101" s="3"/>
    </row>
    <row r="102" spans="1:3" x14ac:dyDescent="0.3">
      <c r="A102" s="3"/>
      <c r="B102" s="3"/>
      <c r="C102" s="3"/>
    </row>
    <row r="103" spans="1:3" x14ac:dyDescent="0.3">
      <c r="A103" s="3"/>
      <c r="B103" s="3"/>
      <c r="C103" s="3"/>
    </row>
    <row r="104" spans="1:3" x14ac:dyDescent="0.3">
      <c r="A104" s="3"/>
      <c r="B104" s="3"/>
      <c r="C104" s="3"/>
    </row>
    <row r="105" spans="1:3" x14ac:dyDescent="0.3">
      <c r="A105" s="3"/>
      <c r="B105" s="3"/>
      <c r="C105" s="3"/>
    </row>
    <row r="106" spans="1:3" x14ac:dyDescent="0.3">
      <c r="A106" s="3"/>
      <c r="B106" s="3"/>
      <c r="C106" s="3"/>
    </row>
    <row r="107" spans="1:3" x14ac:dyDescent="0.3">
      <c r="A107" s="3"/>
      <c r="B107" s="3"/>
      <c r="C107" s="3"/>
    </row>
    <row r="108" spans="1:3" x14ac:dyDescent="0.3">
      <c r="A108" s="3"/>
      <c r="B108" s="3"/>
      <c r="C108" s="3"/>
    </row>
    <row r="109" spans="1:3" x14ac:dyDescent="0.3">
      <c r="A109" s="3"/>
      <c r="B109" s="3"/>
      <c r="C109" s="3"/>
    </row>
    <row r="110" spans="1:3" x14ac:dyDescent="0.3">
      <c r="A110" s="3"/>
      <c r="B110" s="3"/>
      <c r="C110" s="3"/>
    </row>
    <row r="111" spans="1:3" x14ac:dyDescent="0.3">
      <c r="A111" s="3"/>
      <c r="B111" s="3"/>
      <c r="C111" s="3"/>
    </row>
    <row r="112" spans="1:3" x14ac:dyDescent="0.3">
      <c r="A112" s="3"/>
      <c r="B112" s="3"/>
      <c r="C112" s="3"/>
    </row>
    <row r="113" spans="1:3" x14ac:dyDescent="0.3">
      <c r="A113" s="3"/>
      <c r="B113" s="3"/>
      <c r="C113" s="3"/>
    </row>
    <row r="114" spans="1:3" x14ac:dyDescent="0.3">
      <c r="A114" s="3"/>
      <c r="B114" s="3"/>
      <c r="C114" s="3"/>
    </row>
    <row r="115" spans="1:3" x14ac:dyDescent="0.3">
      <c r="A115" s="3"/>
      <c r="B115" s="3"/>
      <c r="C115" s="3"/>
    </row>
    <row r="116" spans="1:3" x14ac:dyDescent="0.3">
      <c r="A116" s="3"/>
      <c r="B116" s="3"/>
      <c r="C116" s="3"/>
    </row>
    <row r="117" spans="1:3" x14ac:dyDescent="0.3">
      <c r="A117" s="3"/>
      <c r="B117" s="3"/>
      <c r="C117" s="3"/>
    </row>
    <row r="118" spans="1:3" x14ac:dyDescent="0.3">
      <c r="A118" s="3"/>
      <c r="B118" s="3"/>
      <c r="C118" s="3"/>
    </row>
    <row r="119" spans="1:3" x14ac:dyDescent="0.3">
      <c r="A119" s="3"/>
      <c r="B119" s="3"/>
      <c r="C119" s="3"/>
    </row>
    <row r="120" spans="1:3" x14ac:dyDescent="0.3">
      <c r="A120" s="3"/>
      <c r="B120" s="3"/>
      <c r="C120" s="3"/>
    </row>
    <row r="121" spans="1:3" x14ac:dyDescent="0.3">
      <c r="A121" s="3"/>
      <c r="B121" s="3"/>
      <c r="C121" s="3"/>
    </row>
    <row r="122" spans="1:3" x14ac:dyDescent="0.3">
      <c r="A122" s="3"/>
      <c r="B122" s="3"/>
      <c r="C122" s="3"/>
    </row>
    <row r="123" spans="1:3" x14ac:dyDescent="0.3">
      <c r="A123" s="3"/>
      <c r="B123" s="3"/>
      <c r="C123" s="3"/>
    </row>
    <row r="124" spans="1:3" x14ac:dyDescent="0.3">
      <c r="A124" s="3"/>
      <c r="B124" s="3"/>
      <c r="C124" s="3"/>
    </row>
    <row r="125" spans="1:3" x14ac:dyDescent="0.3">
      <c r="A125" s="3"/>
      <c r="B125" s="3"/>
      <c r="C125" s="3"/>
    </row>
    <row r="126" spans="1:3" x14ac:dyDescent="0.3">
      <c r="A126" s="3"/>
      <c r="B126" s="3"/>
      <c r="C126" s="3"/>
    </row>
    <row r="127" spans="1:3" x14ac:dyDescent="0.3">
      <c r="A127" s="3"/>
      <c r="B127" s="3"/>
      <c r="C127" s="3"/>
    </row>
    <row r="128" spans="1:3" x14ac:dyDescent="0.3">
      <c r="A128" s="3"/>
      <c r="B128" s="3"/>
      <c r="C128" s="3"/>
    </row>
    <row r="129" spans="1:3" x14ac:dyDescent="0.3">
      <c r="A129" s="3"/>
      <c r="B129" s="3"/>
      <c r="C129" s="3"/>
    </row>
    <row r="130" spans="1:3" x14ac:dyDescent="0.3">
      <c r="A130" s="3"/>
      <c r="B130" s="3"/>
      <c r="C130" s="3"/>
    </row>
    <row r="131" spans="1:3" x14ac:dyDescent="0.3">
      <c r="A131" s="3"/>
      <c r="B131" s="3"/>
      <c r="C131" s="3"/>
    </row>
    <row r="132" spans="1:3" x14ac:dyDescent="0.3">
      <c r="A132" s="3"/>
      <c r="B132" s="3"/>
      <c r="C132" s="3"/>
    </row>
    <row r="133" spans="1:3" x14ac:dyDescent="0.3">
      <c r="A133" s="3"/>
      <c r="B133" s="3"/>
      <c r="C133" s="3"/>
    </row>
    <row r="134" spans="1:3" x14ac:dyDescent="0.3">
      <c r="A134" s="3"/>
      <c r="B134" s="3"/>
      <c r="C134" s="3"/>
    </row>
    <row r="135" spans="1:3" x14ac:dyDescent="0.3">
      <c r="A135" s="3"/>
      <c r="B135" s="3"/>
      <c r="C135" s="3"/>
    </row>
    <row r="136" spans="1:3" x14ac:dyDescent="0.3">
      <c r="A136" s="3"/>
      <c r="B136" s="3"/>
      <c r="C136" s="3"/>
    </row>
    <row r="137" spans="1:3" x14ac:dyDescent="0.3">
      <c r="A137" s="3"/>
      <c r="B137" s="3"/>
      <c r="C137" s="3"/>
    </row>
    <row r="138" spans="1:3" x14ac:dyDescent="0.3">
      <c r="A138" s="3"/>
      <c r="B138" s="3"/>
      <c r="C138" s="3"/>
    </row>
    <row r="139" spans="1:3" x14ac:dyDescent="0.3">
      <c r="A139" s="3"/>
      <c r="B139" s="3"/>
      <c r="C139" s="3"/>
    </row>
    <row r="140" spans="1:3" x14ac:dyDescent="0.3">
      <c r="A140" s="3"/>
      <c r="B140" s="3"/>
      <c r="C140" s="3"/>
    </row>
    <row r="141" spans="1:3" x14ac:dyDescent="0.3">
      <c r="A141" s="3"/>
      <c r="B141" s="3"/>
      <c r="C141" s="3"/>
    </row>
    <row r="142" spans="1:3" x14ac:dyDescent="0.3">
      <c r="A142" s="3"/>
      <c r="B142" s="3"/>
      <c r="C142" s="3"/>
    </row>
    <row r="143" spans="1:3" x14ac:dyDescent="0.3">
      <c r="A143" s="3"/>
      <c r="B143" s="3"/>
      <c r="C143" s="3"/>
    </row>
    <row r="144" spans="1:3" x14ac:dyDescent="0.3">
      <c r="A144" s="3"/>
      <c r="B144" s="3"/>
      <c r="C144" s="3"/>
    </row>
    <row r="145" spans="1:3" x14ac:dyDescent="0.3">
      <c r="A145" s="3"/>
      <c r="B145" s="3"/>
      <c r="C145" s="3"/>
    </row>
    <row r="146" spans="1:3" x14ac:dyDescent="0.3">
      <c r="A146" s="3"/>
      <c r="B146" s="3"/>
      <c r="C146" s="3"/>
    </row>
    <row r="147" spans="1:3" x14ac:dyDescent="0.3">
      <c r="A147" s="3"/>
      <c r="B147" s="3"/>
      <c r="C147" s="3"/>
    </row>
    <row r="148" spans="1:3" x14ac:dyDescent="0.3">
      <c r="A148" s="3"/>
      <c r="B148" s="3"/>
      <c r="C148" s="3"/>
    </row>
    <row r="149" spans="1:3" x14ac:dyDescent="0.3">
      <c r="A149" s="3"/>
      <c r="B149" s="3"/>
      <c r="C149" s="3"/>
    </row>
    <row r="150" spans="1:3" x14ac:dyDescent="0.3">
      <c r="A150" s="3"/>
      <c r="B150" s="3"/>
      <c r="C150" s="3"/>
    </row>
    <row r="151" spans="1:3" x14ac:dyDescent="0.3">
      <c r="A151" s="3"/>
      <c r="B151" s="3"/>
      <c r="C151" s="3"/>
    </row>
    <row r="152" spans="1:3" x14ac:dyDescent="0.3">
      <c r="A152" s="3"/>
      <c r="B152" s="3"/>
      <c r="C152" s="3"/>
    </row>
    <row r="153" spans="1:3" x14ac:dyDescent="0.3">
      <c r="A153" s="3"/>
      <c r="B153" s="3"/>
      <c r="C153" s="3"/>
    </row>
    <row r="154" spans="1:3" x14ac:dyDescent="0.3">
      <c r="A154" s="3"/>
      <c r="B154" s="3"/>
      <c r="C154" s="3"/>
    </row>
    <row r="155" spans="1:3" x14ac:dyDescent="0.3">
      <c r="A155" s="3"/>
      <c r="B155" s="3"/>
      <c r="C155" s="3"/>
    </row>
    <row r="156" spans="1:3" x14ac:dyDescent="0.3">
      <c r="A156" s="3"/>
      <c r="B156" s="3"/>
      <c r="C156" s="3"/>
    </row>
    <row r="157" spans="1:3" x14ac:dyDescent="0.3">
      <c r="A157" s="3"/>
      <c r="B157" s="3"/>
      <c r="C157" s="3"/>
    </row>
    <row r="158" spans="1:3" x14ac:dyDescent="0.3">
      <c r="A158" s="3"/>
      <c r="B158" s="3"/>
      <c r="C158" s="3"/>
    </row>
    <row r="159" spans="1:3" x14ac:dyDescent="0.3">
      <c r="A159" s="3"/>
      <c r="B159" s="3"/>
      <c r="C159" s="3"/>
    </row>
    <row r="160" spans="1:3" x14ac:dyDescent="0.3">
      <c r="A160" s="3"/>
      <c r="B160" s="3"/>
      <c r="C160" s="3"/>
    </row>
    <row r="161" spans="1:3" x14ac:dyDescent="0.3">
      <c r="A161" s="3"/>
      <c r="B161" s="3"/>
      <c r="C161" s="3"/>
    </row>
    <row r="162" spans="1:3" x14ac:dyDescent="0.3">
      <c r="A162" s="3"/>
      <c r="B162" s="3"/>
      <c r="C162" s="3"/>
    </row>
    <row r="163" spans="1:3" x14ac:dyDescent="0.3">
      <c r="A163" s="3"/>
      <c r="B163" s="3"/>
      <c r="C163" s="3"/>
    </row>
    <row r="164" spans="1:3" x14ac:dyDescent="0.3">
      <c r="A164" s="3"/>
      <c r="B164" s="3"/>
      <c r="C164" s="3"/>
    </row>
    <row r="165" spans="1:3" x14ac:dyDescent="0.3">
      <c r="A165" s="3"/>
      <c r="B165" s="3"/>
      <c r="C165" s="3"/>
    </row>
    <row r="166" spans="1:3" x14ac:dyDescent="0.3">
      <c r="A166" s="3"/>
      <c r="B166" s="3"/>
      <c r="C166" s="3"/>
    </row>
    <row r="167" spans="1:3" x14ac:dyDescent="0.3">
      <c r="A167" s="3"/>
      <c r="B167" s="3"/>
      <c r="C167" s="3"/>
    </row>
    <row r="168" spans="1:3" x14ac:dyDescent="0.3">
      <c r="A168" s="3"/>
      <c r="B168" s="3"/>
      <c r="C168" s="3"/>
    </row>
    <row r="169" spans="1:3" x14ac:dyDescent="0.3">
      <c r="A169" s="3"/>
      <c r="B169" s="3"/>
      <c r="C169" s="3"/>
    </row>
    <row r="170" spans="1:3" x14ac:dyDescent="0.3">
      <c r="A170" s="3"/>
      <c r="B170" s="3"/>
      <c r="C170" s="3"/>
    </row>
    <row r="171" spans="1:3" x14ac:dyDescent="0.3">
      <c r="A171" s="3"/>
      <c r="B171" s="3"/>
      <c r="C171" s="3"/>
    </row>
    <row r="172" spans="1:3" x14ac:dyDescent="0.3">
      <c r="A172" s="3"/>
      <c r="B172" s="3"/>
      <c r="C172" s="3"/>
    </row>
    <row r="173" spans="1:3" x14ac:dyDescent="0.3">
      <c r="A173" s="3"/>
      <c r="B173" s="3"/>
      <c r="C173" s="3"/>
    </row>
    <row r="174" spans="1:3" x14ac:dyDescent="0.3">
      <c r="A174" s="3"/>
      <c r="B174" s="3"/>
      <c r="C174" s="3"/>
    </row>
    <row r="175" spans="1:3" x14ac:dyDescent="0.3">
      <c r="A175" s="3"/>
      <c r="B175" s="3"/>
      <c r="C175" s="3"/>
    </row>
    <row r="176" spans="1:3" x14ac:dyDescent="0.3">
      <c r="A176" s="3"/>
      <c r="B176" s="3"/>
      <c r="C176" s="3"/>
    </row>
    <row r="177" spans="1:3" x14ac:dyDescent="0.3">
      <c r="A177" s="3"/>
      <c r="B177" s="3"/>
      <c r="C177" s="3"/>
    </row>
    <row r="178" spans="1:3" x14ac:dyDescent="0.3">
      <c r="A178" s="3"/>
      <c r="B178" s="3"/>
      <c r="C178" s="3"/>
    </row>
    <row r="179" spans="1:3" x14ac:dyDescent="0.3">
      <c r="A179" s="3"/>
      <c r="B179" s="3"/>
      <c r="C179" s="3"/>
    </row>
    <row r="180" spans="1:3" x14ac:dyDescent="0.3">
      <c r="A180" s="3"/>
      <c r="B180" s="3"/>
      <c r="C180" s="3"/>
    </row>
    <row r="181" spans="1:3" x14ac:dyDescent="0.3">
      <c r="A181" s="3"/>
      <c r="B181" s="3"/>
      <c r="C181" s="3"/>
    </row>
    <row r="182" spans="1:3" x14ac:dyDescent="0.3">
      <c r="A182" s="3"/>
      <c r="B182" s="3"/>
      <c r="C182" s="3"/>
    </row>
    <row r="183" spans="1:3" x14ac:dyDescent="0.3">
      <c r="A183" s="3"/>
      <c r="B183" s="3"/>
      <c r="C183" s="3"/>
    </row>
    <row r="184" spans="1:3" x14ac:dyDescent="0.3">
      <c r="A184" s="3"/>
      <c r="B184" s="3"/>
      <c r="C184" s="3"/>
    </row>
    <row r="185" spans="1:3" x14ac:dyDescent="0.3">
      <c r="A185" s="3"/>
      <c r="B185" s="3"/>
      <c r="C185" s="3"/>
    </row>
    <row r="186" spans="1:3" x14ac:dyDescent="0.3">
      <c r="A186" s="3"/>
      <c r="B186" s="3"/>
      <c r="C186" s="3"/>
    </row>
    <row r="187" spans="1:3" x14ac:dyDescent="0.3">
      <c r="A187" s="3"/>
      <c r="B187" s="3"/>
      <c r="C187" s="3"/>
    </row>
    <row r="188" spans="1:3" x14ac:dyDescent="0.3">
      <c r="A188" s="3"/>
      <c r="B188" s="3"/>
      <c r="C188" s="3"/>
    </row>
    <row r="189" spans="1:3" x14ac:dyDescent="0.3">
      <c r="A189" s="3"/>
      <c r="B189" s="3"/>
      <c r="C189" s="3"/>
    </row>
    <row r="190" spans="1:3" x14ac:dyDescent="0.3">
      <c r="A190" s="3"/>
      <c r="B190" s="3"/>
      <c r="C190" s="3"/>
    </row>
    <row r="191" spans="1:3" x14ac:dyDescent="0.3">
      <c r="A191" s="3"/>
      <c r="B191" s="3"/>
      <c r="C191" s="3"/>
    </row>
    <row r="192" spans="1:3" x14ac:dyDescent="0.3">
      <c r="A192" s="3"/>
      <c r="B192" s="3"/>
      <c r="C192" s="3"/>
    </row>
    <row r="193" spans="1:3" x14ac:dyDescent="0.3">
      <c r="A193" s="3"/>
      <c r="B193" s="3"/>
      <c r="C193" s="3"/>
    </row>
    <row r="194" spans="1:3" x14ac:dyDescent="0.3">
      <c r="A194" s="3"/>
      <c r="B194" s="3"/>
      <c r="C194" s="3"/>
    </row>
    <row r="195" spans="1:3" x14ac:dyDescent="0.3">
      <c r="A195" s="3"/>
      <c r="B195" s="3"/>
      <c r="C195" s="3"/>
    </row>
    <row r="196" spans="1:3" x14ac:dyDescent="0.3">
      <c r="A196" s="3"/>
      <c r="B196" s="3"/>
      <c r="C196" s="3"/>
    </row>
    <row r="197" spans="1:3" x14ac:dyDescent="0.3">
      <c r="A197" s="3"/>
      <c r="B197" s="3"/>
      <c r="C197" s="3"/>
    </row>
    <row r="198" spans="1:3" x14ac:dyDescent="0.3">
      <c r="A198" s="3"/>
      <c r="B198" s="3"/>
      <c r="C198" s="3"/>
    </row>
    <row r="199" spans="1:3" x14ac:dyDescent="0.3">
      <c r="A199" s="3"/>
      <c r="B199" s="3"/>
      <c r="C199" s="3"/>
    </row>
    <row r="200" spans="1:3" x14ac:dyDescent="0.3">
      <c r="A200" s="3"/>
      <c r="B200" s="3"/>
      <c r="C200" s="3"/>
    </row>
    <row r="201" spans="1:3" x14ac:dyDescent="0.3">
      <c r="A201" s="3"/>
      <c r="B201" s="3"/>
      <c r="C201" s="3"/>
    </row>
    <row r="202" spans="1:3" x14ac:dyDescent="0.3">
      <c r="A202" s="3"/>
      <c r="B202" s="3"/>
      <c r="C202" s="3"/>
    </row>
    <row r="203" spans="1:3" x14ac:dyDescent="0.3">
      <c r="A203" s="3"/>
      <c r="B203" s="3"/>
      <c r="C203" s="3"/>
    </row>
    <row r="204" spans="1:3" x14ac:dyDescent="0.3">
      <c r="A204" s="3"/>
      <c r="B204" s="3"/>
      <c r="C204" s="3"/>
    </row>
    <row r="205" spans="1:3" x14ac:dyDescent="0.3">
      <c r="A205" s="3"/>
      <c r="B205" s="3"/>
      <c r="C205" s="3"/>
    </row>
    <row r="206" spans="1:3" x14ac:dyDescent="0.3">
      <c r="A206" s="3"/>
      <c r="B206" s="3"/>
      <c r="C206" s="3"/>
    </row>
    <row r="207" spans="1:3" x14ac:dyDescent="0.3">
      <c r="A207" s="3"/>
      <c r="B207" s="3"/>
      <c r="C207" s="3"/>
    </row>
    <row r="208" spans="1:3" x14ac:dyDescent="0.3">
      <c r="A208" s="3"/>
      <c r="B208" s="3"/>
      <c r="C208" s="3"/>
    </row>
    <row r="209" spans="1:3" x14ac:dyDescent="0.3">
      <c r="A209" s="3"/>
      <c r="B209" s="3"/>
      <c r="C209" s="3"/>
    </row>
    <row r="210" spans="1:3" x14ac:dyDescent="0.3">
      <c r="A210" s="3"/>
      <c r="B210" s="3"/>
      <c r="C210" s="3"/>
    </row>
    <row r="211" spans="1:3" x14ac:dyDescent="0.3">
      <c r="A211" s="3"/>
      <c r="B211" s="3"/>
      <c r="C211" s="3"/>
    </row>
    <row r="212" spans="1:3" x14ac:dyDescent="0.3">
      <c r="A212" s="3"/>
      <c r="B212" s="3"/>
      <c r="C212" s="3"/>
    </row>
    <row r="213" spans="1:3" x14ac:dyDescent="0.3">
      <c r="A213" s="3"/>
      <c r="B213" s="3"/>
      <c r="C213" s="3"/>
    </row>
    <row r="214" spans="1:3" x14ac:dyDescent="0.3">
      <c r="A214" s="3"/>
      <c r="B214" s="3"/>
      <c r="C214" s="3"/>
    </row>
    <row r="215" spans="1:3" x14ac:dyDescent="0.3">
      <c r="A215" s="3"/>
      <c r="B215" s="3"/>
      <c r="C215" s="3"/>
    </row>
    <row r="216" spans="1:3" x14ac:dyDescent="0.3">
      <c r="A216" s="3"/>
      <c r="B216" s="3"/>
      <c r="C216" s="3"/>
    </row>
    <row r="217" spans="1:3" x14ac:dyDescent="0.3">
      <c r="A217" s="3"/>
      <c r="B217" s="3"/>
      <c r="C217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1A16D-9FED-484E-B3B9-C18ABF6951FD}">
  <dimension ref="A1:P374"/>
  <sheetViews>
    <sheetView topLeftCell="A7" workbookViewId="0">
      <selection activeCell="P21" sqref="P21"/>
    </sheetView>
  </sheetViews>
  <sheetFormatPr defaultRowHeight="14.4" x14ac:dyDescent="0.3"/>
  <cols>
    <col min="1" max="1" width="14.109375" customWidth="1"/>
    <col min="2" max="2" width="12" customWidth="1"/>
    <col min="5" max="5" width="17.5546875" customWidth="1"/>
    <col min="7" max="7" width="13.6640625" customWidth="1"/>
    <col min="13" max="13" width="20.88671875" customWidth="1"/>
  </cols>
  <sheetData>
    <row r="1" spans="1:16" x14ac:dyDescent="0.3">
      <c r="A1" t="s">
        <v>95</v>
      </c>
      <c r="B1" t="s">
        <v>94</v>
      </c>
    </row>
    <row r="2" spans="1:16" x14ac:dyDescent="0.3">
      <c r="A2" s="1" t="s">
        <v>146</v>
      </c>
    </row>
    <row r="3" spans="1:16" x14ac:dyDescent="0.3">
      <c r="A3" t="s">
        <v>90</v>
      </c>
      <c r="B3" s="2" t="s">
        <v>0</v>
      </c>
      <c r="C3" s="2" t="s">
        <v>1</v>
      </c>
      <c r="D3" s="2" t="s">
        <v>2</v>
      </c>
      <c r="E3" s="2" t="s">
        <v>3</v>
      </c>
      <c r="G3" t="s">
        <v>144</v>
      </c>
      <c r="K3" s="1" t="s">
        <v>89</v>
      </c>
    </row>
    <row r="4" spans="1:16" x14ac:dyDescent="0.3">
      <c r="B4" s="2" t="s">
        <v>6</v>
      </c>
      <c r="C4" s="2">
        <v>201</v>
      </c>
      <c r="D4" s="2">
        <v>0.49627178904745439</v>
      </c>
      <c r="E4" s="2">
        <v>14.735700442235981</v>
      </c>
      <c r="G4">
        <f>E4*0.37</f>
        <v>5.4522091636273124</v>
      </c>
      <c r="K4" s="4" t="s">
        <v>18</v>
      </c>
      <c r="L4" s="4" t="s">
        <v>73</v>
      </c>
      <c r="M4" s="4" t="s">
        <v>69</v>
      </c>
    </row>
    <row r="5" spans="1:16" x14ac:dyDescent="0.3">
      <c r="B5" s="2" t="s">
        <v>7</v>
      </c>
      <c r="C5" s="2">
        <v>357</v>
      </c>
      <c r="D5" s="2">
        <v>0.88143795368129974</v>
      </c>
      <c r="E5" s="2">
        <v>20.499803537857559</v>
      </c>
      <c r="G5">
        <f t="shared" ref="G5:G9" si="0">E5*0.37</f>
        <v>7.5849273090072966</v>
      </c>
      <c r="K5" s="2">
        <v>833</v>
      </c>
      <c r="L5" s="2" t="s">
        <v>74</v>
      </c>
      <c r="M5" s="2" t="s">
        <v>72</v>
      </c>
      <c r="N5">
        <f>G10</f>
        <v>7.3517539407591608</v>
      </c>
    </row>
    <row r="6" spans="1:16" x14ac:dyDescent="0.3">
      <c r="B6" s="2" t="s">
        <v>9</v>
      </c>
      <c r="C6" s="2">
        <v>453</v>
      </c>
      <c r="D6" s="2">
        <v>1.118463285763666</v>
      </c>
      <c r="E6" s="2">
        <v>22.931124159423092</v>
      </c>
      <c r="G6">
        <f t="shared" si="0"/>
        <v>8.4845159389865437</v>
      </c>
      <c r="K6" s="2">
        <v>837</v>
      </c>
      <c r="L6" s="2" t="s">
        <v>74</v>
      </c>
      <c r="M6" s="2" t="s">
        <v>72</v>
      </c>
      <c r="N6">
        <f>G20</f>
        <v>7.4638508079984058</v>
      </c>
    </row>
    <row r="7" spans="1:16" x14ac:dyDescent="0.3">
      <c r="B7" s="2" t="s">
        <v>13</v>
      </c>
      <c r="C7" s="2">
        <v>237</v>
      </c>
      <c r="D7" s="2">
        <v>0.58515628857834179</v>
      </c>
      <c r="E7" s="2">
        <v>16.145342925665272</v>
      </c>
      <c r="G7">
        <f t="shared" si="0"/>
        <v>5.9737768824961508</v>
      </c>
      <c r="K7" s="7">
        <v>891</v>
      </c>
      <c r="L7" s="7" t="s">
        <v>74</v>
      </c>
      <c r="M7" s="7" t="s">
        <v>72</v>
      </c>
      <c r="N7">
        <f>G45</f>
        <v>6.9260428072643618</v>
      </c>
    </row>
    <row r="8" spans="1:16" x14ac:dyDescent="0.3">
      <c r="B8" s="2" t="s">
        <v>14</v>
      </c>
      <c r="C8" s="2">
        <v>371</v>
      </c>
      <c r="D8" s="2">
        <v>0.91600414794331142</v>
      </c>
      <c r="E8" s="2">
        <v>20.477923231262679</v>
      </c>
      <c r="G8">
        <f t="shared" si="0"/>
        <v>7.5768315955671914</v>
      </c>
      <c r="K8" s="7">
        <v>894</v>
      </c>
      <c r="L8" s="7" t="s">
        <v>74</v>
      </c>
      <c r="M8" s="7" t="s">
        <v>72</v>
      </c>
      <c r="N8">
        <f>G34</f>
        <v>9.1265903972869289</v>
      </c>
    </row>
    <row r="9" spans="1:16" x14ac:dyDescent="0.3">
      <c r="B9" s="2" t="s">
        <v>16</v>
      </c>
      <c r="C9" s="2">
        <v>506</v>
      </c>
      <c r="D9" s="2">
        <v>1.249321021184139</v>
      </c>
      <c r="E9" s="2">
        <v>24.427737175325611</v>
      </c>
      <c r="G9">
        <f t="shared" si="0"/>
        <v>9.038262754870475</v>
      </c>
      <c r="K9" s="7">
        <v>947</v>
      </c>
      <c r="L9" s="7" t="s">
        <v>74</v>
      </c>
      <c r="M9" s="7" t="s">
        <v>72</v>
      </c>
      <c r="N9">
        <f>G59</f>
        <v>8.9046707581493205</v>
      </c>
    </row>
    <row r="10" spans="1:16" x14ac:dyDescent="0.3">
      <c r="B10" s="9"/>
      <c r="C10" s="9"/>
      <c r="D10" s="9"/>
      <c r="E10" s="9"/>
      <c r="F10" s="1" t="s">
        <v>93</v>
      </c>
      <c r="G10">
        <f>AVERAGE(G4:G9)</f>
        <v>7.3517539407591608</v>
      </c>
      <c r="K10" s="10"/>
      <c r="L10" s="10"/>
      <c r="M10" s="10"/>
    </row>
    <row r="11" spans="1:16" x14ac:dyDescent="0.3">
      <c r="K11" s="7">
        <v>956</v>
      </c>
      <c r="L11" s="7" t="s">
        <v>74</v>
      </c>
      <c r="M11" s="7" t="s">
        <v>71</v>
      </c>
      <c r="N11">
        <f>G139</f>
        <v>10.65846716953706</v>
      </c>
      <c r="P11">
        <f>_xlfn.T.TEST(N5:N9,N11:N15,2,2)</f>
        <v>1.844455623213671E-2</v>
      </c>
    </row>
    <row r="12" spans="1:16" x14ac:dyDescent="0.3">
      <c r="A12" t="s">
        <v>21</v>
      </c>
      <c r="B12" s="2" t="s">
        <v>0</v>
      </c>
      <c r="C12" s="2" t="s">
        <v>1</v>
      </c>
      <c r="D12" s="2" t="s">
        <v>2</v>
      </c>
      <c r="E12" s="2" t="s">
        <v>3</v>
      </c>
      <c r="K12" s="7">
        <v>881</v>
      </c>
      <c r="L12" s="7" t="s">
        <v>74</v>
      </c>
      <c r="M12" s="7" t="s">
        <v>71</v>
      </c>
      <c r="N12">
        <f>G73</f>
        <v>8.9657697450364573</v>
      </c>
    </row>
    <row r="13" spans="1:16" x14ac:dyDescent="0.3">
      <c r="B13" s="2" t="s">
        <v>7</v>
      </c>
      <c r="C13" s="2">
        <v>384</v>
      </c>
      <c r="D13" s="2">
        <v>0.96989290765811276</v>
      </c>
      <c r="E13" s="2">
        <v>20.649966690774203</v>
      </c>
      <c r="G13">
        <f>E13*0.37</f>
        <v>7.6404876755864555</v>
      </c>
      <c r="K13" s="2">
        <v>882</v>
      </c>
      <c r="L13" s="2" t="s">
        <v>74</v>
      </c>
      <c r="M13" s="2" t="s">
        <v>71</v>
      </c>
      <c r="N13">
        <f>G91</f>
        <v>10.234584136805088</v>
      </c>
    </row>
    <row r="14" spans="1:16" x14ac:dyDescent="0.3">
      <c r="B14" s="2" t="s">
        <v>11</v>
      </c>
      <c r="C14" s="2">
        <v>446</v>
      </c>
      <c r="D14" s="2">
        <v>1.1264902000404122</v>
      </c>
      <c r="E14" s="2">
        <v>22.729621829553977</v>
      </c>
      <c r="G14">
        <f t="shared" ref="G14:G19" si="1">E14*0.37</f>
        <v>8.4099600769349721</v>
      </c>
      <c r="K14" s="2">
        <v>953</v>
      </c>
      <c r="L14" s="2" t="s">
        <v>74</v>
      </c>
      <c r="M14" s="2" t="s">
        <v>71</v>
      </c>
      <c r="N14">
        <f>G107</f>
        <v>11.172706124295532</v>
      </c>
    </row>
    <row r="15" spans="1:16" x14ac:dyDescent="0.3">
      <c r="B15" s="2" t="s">
        <v>14</v>
      </c>
      <c r="C15" s="2">
        <v>161</v>
      </c>
      <c r="D15" s="2">
        <v>0.40664780763790664</v>
      </c>
      <c r="E15" s="2">
        <v>13.314698684453255</v>
      </c>
      <c r="G15">
        <f t="shared" si="1"/>
        <v>4.926438513247704</v>
      </c>
      <c r="K15" s="7">
        <v>915</v>
      </c>
      <c r="L15" s="7" t="s">
        <v>74</v>
      </c>
      <c r="M15" s="2" t="s">
        <v>71</v>
      </c>
      <c r="N15">
        <f>G124</f>
        <v>8.5701353443893868</v>
      </c>
    </row>
    <row r="16" spans="1:16" x14ac:dyDescent="0.3">
      <c r="B16" s="2" t="s">
        <v>16</v>
      </c>
      <c r="C16" s="2">
        <v>273</v>
      </c>
      <c r="D16" s="2">
        <v>0.68953323903818953</v>
      </c>
      <c r="E16" s="2">
        <v>17.188939690475792</v>
      </c>
      <c r="G16">
        <f t="shared" si="1"/>
        <v>6.3599076854760428</v>
      </c>
    </row>
    <row r="17" spans="1:16" x14ac:dyDescent="0.3">
      <c r="B17" s="2" t="s">
        <v>20</v>
      </c>
      <c r="C17" s="2">
        <v>393</v>
      </c>
      <c r="D17" s="2">
        <v>0.99262477268134974</v>
      </c>
      <c r="E17" s="2">
        <v>21.298226217077428</v>
      </c>
      <c r="G17">
        <f t="shared" si="1"/>
        <v>7.8803437003186483</v>
      </c>
    </row>
    <row r="18" spans="1:16" x14ac:dyDescent="0.3">
      <c r="B18" s="2" t="s">
        <v>13</v>
      </c>
      <c r="C18" s="2">
        <v>393</v>
      </c>
      <c r="D18" s="2">
        <v>0.99262477268134974</v>
      </c>
      <c r="E18" s="2">
        <v>21.227010760665635</v>
      </c>
      <c r="G18">
        <f t="shared" si="1"/>
        <v>7.8539939814462851</v>
      </c>
      <c r="K18" s="2">
        <v>1032</v>
      </c>
      <c r="L18" s="2">
        <v>45</v>
      </c>
      <c r="M18" s="2" t="s">
        <v>72</v>
      </c>
      <c r="N18" s="2">
        <v>8.5431614784699423</v>
      </c>
    </row>
    <row r="19" spans="1:16" x14ac:dyDescent="0.3">
      <c r="B19" s="2" t="s">
        <v>14</v>
      </c>
      <c r="C19" s="2">
        <v>538</v>
      </c>
      <c r="D19" s="2">
        <v>1.3588603758335018</v>
      </c>
      <c r="E19" s="2">
        <v>24.799524386428992</v>
      </c>
      <c r="G19">
        <f t="shared" si="1"/>
        <v>9.1758240229787269</v>
      </c>
      <c r="K19" s="2">
        <v>1035</v>
      </c>
      <c r="L19" s="2">
        <v>45</v>
      </c>
      <c r="M19" s="2" t="s">
        <v>72</v>
      </c>
      <c r="N19" s="2">
        <v>8.3923052944188594</v>
      </c>
    </row>
    <row r="20" spans="1:16" x14ac:dyDescent="0.3">
      <c r="B20" s="9"/>
      <c r="C20" s="9"/>
      <c r="D20" s="9"/>
      <c r="E20" s="9"/>
      <c r="F20" s="1" t="s">
        <v>93</v>
      </c>
      <c r="G20">
        <f>AVERAGE(G13:G19)</f>
        <v>7.4638508079984058</v>
      </c>
      <c r="K20" s="2">
        <v>1046</v>
      </c>
      <c r="L20" s="2">
        <v>45</v>
      </c>
      <c r="M20" s="2" t="s">
        <v>72</v>
      </c>
      <c r="N20" s="2">
        <v>9.0893684051146018</v>
      </c>
      <c r="P20">
        <f>_xlfn.T.TEST(N18:N23,N25:N30,2,2)</f>
        <v>4.1386508691493885E-2</v>
      </c>
    </row>
    <row r="21" spans="1:16" x14ac:dyDescent="0.3">
      <c r="K21" s="2">
        <v>1048</v>
      </c>
      <c r="L21" s="2">
        <v>45</v>
      </c>
      <c r="M21" s="2" t="s">
        <v>72</v>
      </c>
      <c r="N21" s="2">
        <v>8.9992083550447042</v>
      </c>
    </row>
    <row r="22" spans="1:16" x14ac:dyDescent="0.3">
      <c r="A22" t="s">
        <v>66</v>
      </c>
      <c r="B22" s="2" t="s">
        <v>0</v>
      </c>
      <c r="C22" s="2" t="s">
        <v>1</v>
      </c>
      <c r="D22" s="2" t="s">
        <v>2</v>
      </c>
      <c r="E22" s="2" t="s">
        <v>3</v>
      </c>
      <c r="K22" s="2">
        <v>1066</v>
      </c>
      <c r="L22" s="2">
        <v>45</v>
      </c>
      <c r="M22" s="2" t="s">
        <v>72</v>
      </c>
      <c r="N22" s="2">
        <v>10.586230421938138</v>
      </c>
    </row>
    <row r="23" spans="1:16" x14ac:dyDescent="0.3">
      <c r="B23" s="2" t="s">
        <v>4</v>
      </c>
      <c r="C23" s="2">
        <v>263</v>
      </c>
      <c r="D23" s="2">
        <v>0.40145929691196897</v>
      </c>
      <c r="E23" s="2">
        <v>17.849659284711795</v>
      </c>
      <c r="G23">
        <f>E23*0.37</f>
        <v>6.6043739353433635</v>
      </c>
      <c r="K23" s="2">
        <v>1070</v>
      </c>
      <c r="L23" s="2">
        <v>45</v>
      </c>
      <c r="M23" s="2" t="s">
        <v>72</v>
      </c>
      <c r="N23" s="2">
        <v>9.4389852810890194</v>
      </c>
    </row>
    <row r="24" spans="1:16" x14ac:dyDescent="0.3">
      <c r="B24" s="2" t="s">
        <v>16</v>
      </c>
      <c r="C24" s="2">
        <v>517</v>
      </c>
      <c r="D24" s="2">
        <v>0.78918044297904177</v>
      </c>
      <c r="E24" s="2">
        <v>24.587935175779545</v>
      </c>
      <c r="G24">
        <f t="shared" ref="G24:G33" si="2">E24*0.37</f>
        <v>9.0975360150384326</v>
      </c>
    </row>
    <row r="25" spans="1:16" x14ac:dyDescent="0.3">
      <c r="B25" s="2" t="s">
        <v>62</v>
      </c>
      <c r="C25" s="2">
        <v>370</v>
      </c>
      <c r="D25" s="2">
        <v>0.56479064584573579</v>
      </c>
      <c r="E25" s="2">
        <v>20.717729121135175</v>
      </c>
      <c r="G25">
        <f t="shared" si="2"/>
        <v>7.6655597748200144</v>
      </c>
      <c r="K25" s="2">
        <v>1051</v>
      </c>
      <c r="L25" s="2">
        <v>45</v>
      </c>
      <c r="M25" s="2" t="s">
        <v>71</v>
      </c>
      <c r="N25" s="2">
        <v>11.37413601891336</v>
      </c>
    </row>
    <row r="26" spans="1:16" x14ac:dyDescent="0.3">
      <c r="B26" s="2" t="s">
        <v>35</v>
      </c>
      <c r="C26" s="2">
        <v>425</v>
      </c>
      <c r="D26" s="2">
        <v>0.64874601212010197</v>
      </c>
      <c r="E26" s="2">
        <v>22.282324276742475</v>
      </c>
      <c r="G26">
        <f t="shared" si="2"/>
        <v>8.2444599823947158</v>
      </c>
      <c r="K26" s="2">
        <v>1052</v>
      </c>
      <c r="L26" s="2">
        <v>45</v>
      </c>
      <c r="M26" s="2" t="s">
        <v>71</v>
      </c>
      <c r="N26" s="2">
        <v>9.7133336181948771</v>
      </c>
    </row>
    <row r="27" spans="1:16" x14ac:dyDescent="0.3">
      <c r="B27" s="2" t="s">
        <v>29</v>
      </c>
      <c r="C27" s="2">
        <v>624</v>
      </c>
      <c r="D27" s="2">
        <v>0.95251179191280855</v>
      </c>
      <c r="E27" s="2">
        <v>28.552228053597194</v>
      </c>
      <c r="G27">
        <f t="shared" si="2"/>
        <v>10.564324379830962</v>
      </c>
      <c r="K27" s="2">
        <v>1053</v>
      </c>
      <c r="L27" s="2">
        <v>45</v>
      </c>
      <c r="M27" s="2" t="s">
        <v>71</v>
      </c>
      <c r="N27" s="2">
        <v>9.510083898351775</v>
      </c>
    </row>
    <row r="28" spans="1:16" x14ac:dyDescent="0.3">
      <c r="B28" s="2" t="s">
        <v>38</v>
      </c>
      <c r="C28" s="2">
        <v>496</v>
      </c>
      <c r="D28" s="2">
        <v>0.75712475767428367</v>
      </c>
      <c r="E28" s="2">
        <v>24.260039244236609</v>
      </c>
      <c r="G28">
        <f t="shared" si="2"/>
        <v>8.9762145203675452</v>
      </c>
      <c r="K28" s="2">
        <v>1054</v>
      </c>
      <c r="L28" s="2">
        <v>45</v>
      </c>
      <c r="M28" s="2" t="s">
        <v>71</v>
      </c>
      <c r="N28" s="2">
        <v>9.8485175947850241</v>
      </c>
    </row>
    <row r="29" spans="1:16" x14ac:dyDescent="0.3">
      <c r="B29" s="2" t="s">
        <v>40</v>
      </c>
      <c r="C29" s="2">
        <v>665</v>
      </c>
      <c r="D29" s="2">
        <v>1.015096701317336</v>
      </c>
      <c r="E29" s="2">
        <v>27.759721215747792</v>
      </c>
      <c r="G29">
        <f t="shared" si="2"/>
        <v>10.271096849826684</v>
      </c>
      <c r="K29" s="2">
        <v>1150</v>
      </c>
      <c r="L29" s="2">
        <v>45</v>
      </c>
      <c r="M29" s="2" t="s">
        <v>71</v>
      </c>
      <c r="N29" s="2">
        <v>10.604565298385346</v>
      </c>
    </row>
    <row r="30" spans="1:16" x14ac:dyDescent="0.3">
      <c r="B30" s="2" t="s">
        <v>63</v>
      </c>
      <c r="C30" s="2">
        <v>422</v>
      </c>
      <c r="D30" s="2">
        <v>0.64416662850513662</v>
      </c>
      <c r="E30" s="2">
        <v>23.311832465685832</v>
      </c>
      <c r="G30">
        <f t="shared" si="2"/>
        <v>8.6253780123037576</v>
      </c>
      <c r="K30" s="2">
        <v>1160</v>
      </c>
      <c r="L30" s="2">
        <v>45</v>
      </c>
      <c r="M30" s="2" t="s">
        <v>71</v>
      </c>
      <c r="N30" s="2">
        <v>10.019288846667429</v>
      </c>
    </row>
    <row r="31" spans="1:16" x14ac:dyDescent="0.3">
      <c r="B31" s="2" t="s">
        <v>64</v>
      </c>
      <c r="C31" s="2">
        <v>548</v>
      </c>
      <c r="D31" s="2">
        <v>0.83650074033368438</v>
      </c>
      <c r="E31" s="2">
        <v>25.35967551054221</v>
      </c>
      <c r="G31">
        <f t="shared" si="2"/>
        <v>9.3830799389006181</v>
      </c>
    </row>
    <row r="32" spans="1:16" x14ac:dyDescent="0.3">
      <c r="B32" s="2" t="s">
        <v>31</v>
      </c>
      <c r="C32" s="2">
        <v>784</v>
      </c>
      <c r="D32" s="2">
        <v>1.1967455847109647</v>
      </c>
      <c r="E32" s="2">
        <v>30.56625916960537</v>
      </c>
      <c r="G32">
        <f t="shared" si="2"/>
        <v>11.309515892753987</v>
      </c>
    </row>
    <row r="33" spans="1:7" x14ac:dyDescent="0.3">
      <c r="B33" s="2" t="s">
        <v>65</v>
      </c>
      <c r="C33" s="2">
        <v>558</v>
      </c>
      <c r="D33" s="2">
        <v>0.85176535238356921</v>
      </c>
      <c r="E33" s="2">
        <v>26.083662347503054</v>
      </c>
      <c r="G33">
        <f t="shared" si="2"/>
        <v>9.6509550685761294</v>
      </c>
    </row>
    <row r="34" spans="1:7" x14ac:dyDescent="0.3">
      <c r="B34" s="9"/>
      <c r="C34" s="9"/>
      <c r="D34" s="9"/>
      <c r="E34" s="9"/>
      <c r="F34" s="1" t="s">
        <v>93</v>
      </c>
      <c r="G34">
        <f>AVERAGE(G23:G33)</f>
        <v>9.1265903972869289</v>
      </c>
    </row>
    <row r="36" spans="1:7" x14ac:dyDescent="0.3">
      <c r="A36" t="s">
        <v>61</v>
      </c>
      <c r="B36" s="2" t="s">
        <v>0</v>
      </c>
      <c r="C36" s="2" t="s">
        <v>1</v>
      </c>
      <c r="D36" s="2" t="s">
        <v>2</v>
      </c>
      <c r="E36" s="2" t="s">
        <v>3</v>
      </c>
    </row>
    <row r="37" spans="1:7" x14ac:dyDescent="0.3">
      <c r="B37" s="2" t="s">
        <v>6</v>
      </c>
      <c r="C37" s="2">
        <v>234</v>
      </c>
      <c r="D37" s="2">
        <v>0.35543403964456599</v>
      </c>
      <c r="E37" s="2">
        <v>16.168844871017026</v>
      </c>
      <c r="G37">
        <f>E37*0.37</f>
        <v>5.9824726022762995</v>
      </c>
    </row>
    <row r="38" spans="1:7" x14ac:dyDescent="0.3">
      <c r="B38" s="2" t="s">
        <v>12</v>
      </c>
      <c r="C38" s="2">
        <v>388</v>
      </c>
      <c r="D38" s="2">
        <v>0.58935216829953674</v>
      </c>
      <c r="E38" s="2">
        <v>20.892228581703197</v>
      </c>
      <c r="G38">
        <f t="shared" ref="G38:G44" si="3">E38*0.37</f>
        <v>7.7301245752301826</v>
      </c>
    </row>
    <row r="39" spans="1:7" x14ac:dyDescent="0.3">
      <c r="B39" s="2" t="s">
        <v>20</v>
      </c>
      <c r="C39" s="2">
        <v>243</v>
      </c>
      <c r="D39" s="2">
        <v>0.36910457963089544</v>
      </c>
      <c r="E39" s="2">
        <v>16.052022370721989</v>
      </c>
      <c r="G39">
        <f t="shared" si="3"/>
        <v>5.9392482771671355</v>
      </c>
    </row>
    <row r="40" spans="1:7" x14ac:dyDescent="0.3">
      <c r="B40" s="2" t="s">
        <v>24</v>
      </c>
      <c r="C40" s="2">
        <v>370</v>
      </c>
      <c r="D40" s="2">
        <v>0.56201108832687774</v>
      </c>
      <c r="E40" s="2">
        <v>20.975146358516145</v>
      </c>
      <c r="G40">
        <f t="shared" si="3"/>
        <v>7.7608041526509739</v>
      </c>
    </row>
    <row r="41" spans="1:7" x14ac:dyDescent="0.3">
      <c r="B41" s="2" t="s">
        <v>25</v>
      </c>
      <c r="C41" s="2">
        <v>273</v>
      </c>
      <c r="D41" s="2">
        <v>0.41467304625199358</v>
      </c>
      <c r="E41" s="2">
        <v>17.383064216382245</v>
      </c>
      <c r="G41">
        <f t="shared" si="3"/>
        <v>6.4317337600614302</v>
      </c>
    </row>
    <row r="42" spans="1:7" x14ac:dyDescent="0.3">
      <c r="B42" s="2" t="s">
        <v>36</v>
      </c>
      <c r="C42" s="2">
        <v>269</v>
      </c>
      <c r="D42" s="2">
        <v>0.40859725070251385</v>
      </c>
      <c r="E42" s="2">
        <v>17.425333174746541</v>
      </c>
      <c r="G42">
        <f t="shared" si="3"/>
        <v>6.4473732746562202</v>
      </c>
    </row>
    <row r="43" spans="1:7" x14ac:dyDescent="0.3">
      <c r="B43" s="2" t="s">
        <v>15</v>
      </c>
      <c r="C43" s="2">
        <v>377</v>
      </c>
      <c r="D43" s="2">
        <v>0.5726437305384674</v>
      </c>
      <c r="E43" s="2">
        <v>21.751847574608064</v>
      </c>
      <c r="G43">
        <f t="shared" si="3"/>
        <v>8.0481836026049844</v>
      </c>
    </row>
    <row r="44" spans="1:7" x14ac:dyDescent="0.3">
      <c r="B44" s="2" t="s">
        <v>23</v>
      </c>
      <c r="C44" s="2">
        <v>304</v>
      </c>
      <c r="D44" s="2">
        <v>0.46176046176046176</v>
      </c>
      <c r="E44" s="2">
        <v>19.103789766128848</v>
      </c>
      <c r="G44">
        <f t="shared" si="3"/>
        <v>7.0684022134676736</v>
      </c>
    </row>
    <row r="45" spans="1:7" x14ac:dyDescent="0.3">
      <c r="B45" s="9"/>
      <c r="C45" s="9"/>
      <c r="D45" s="9"/>
      <c r="E45" s="9"/>
      <c r="F45" s="1" t="s">
        <v>93</v>
      </c>
      <c r="G45">
        <f>AVERAGE(G37:G44)</f>
        <v>6.9260428072643618</v>
      </c>
    </row>
    <row r="47" spans="1:7" x14ac:dyDescent="0.3">
      <c r="A47" t="s">
        <v>91</v>
      </c>
      <c r="B47" s="2" t="s">
        <v>0</v>
      </c>
      <c r="C47" s="2" t="s">
        <v>1</v>
      </c>
      <c r="D47" s="2" t="s">
        <v>2</v>
      </c>
      <c r="E47" s="2" t="s">
        <v>3</v>
      </c>
    </row>
    <row r="48" spans="1:7" x14ac:dyDescent="0.3">
      <c r="B48" s="2" t="s">
        <v>4</v>
      </c>
      <c r="C48" s="2">
        <v>561</v>
      </c>
      <c r="D48" s="2">
        <v>1.3090654532726635</v>
      </c>
      <c r="E48" s="2">
        <v>26.341315807922584</v>
      </c>
      <c r="G48">
        <f>E48*0.37</f>
        <v>9.746286848931355</v>
      </c>
    </row>
    <row r="49" spans="1:7" x14ac:dyDescent="0.3">
      <c r="B49" s="2" t="s">
        <v>5</v>
      </c>
      <c r="C49" s="2">
        <v>429</v>
      </c>
      <c r="D49" s="2">
        <v>1.0010500525026251</v>
      </c>
      <c r="E49" s="2">
        <v>22.396955545304746</v>
      </c>
      <c r="G49">
        <f t="shared" ref="G49:G58" si="4">E49*0.37</f>
        <v>8.2868735517627563</v>
      </c>
    </row>
    <row r="50" spans="1:7" x14ac:dyDescent="0.3">
      <c r="B50" s="2" t="s">
        <v>10</v>
      </c>
      <c r="C50" s="2">
        <v>565</v>
      </c>
      <c r="D50" s="2">
        <v>1.3183992532959983</v>
      </c>
      <c r="E50" s="2">
        <v>24.719187662233818</v>
      </c>
      <c r="G50">
        <f t="shared" si="4"/>
        <v>9.1460994350265121</v>
      </c>
    </row>
    <row r="51" spans="1:7" x14ac:dyDescent="0.3">
      <c r="B51" s="2" t="s">
        <v>11</v>
      </c>
      <c r="C51" s="2">
        <v>445</v>
      </c>
      <c r="D51" s="2">
        <v>1.0383852525959631</v>
      </c>
      <c r="E51" s="2">
        <v>22.383908617671064</v>
      </c>
      <c r="G51">
        <f t="shared" si="4"/>
        <v>8.2820461885382937</v>
      </c>
    </row>
    <row r="52" spans="1:7" x14ac:dyDescent="0.3">
      <c r="B52" s="2" t="s">
        <v>13</v>
      </c>
      <c r="C52" s="2">
        <v>103</v>
      </c>
      <c r="D52" s="2">
        <v>0.24034535060086337</v>
      </c>
      <c r="E52" s="2">
        <v>16.196968936079244</v>
      </c>
      <c r="G52">
        <f t="shared" si="4"/>
        <v>5.99287850634932</v>
      </c>
    </row>
    <row r="53" spans="1:7" x14ac:dyDescent="0.3">
      <c r="B53" s="2" t="s">
        <v>15</v>
      </c>
      <c r="C53" s="2">
        <v>749</v>
      </c>
      <c r="D53" s="2">
        <v>1.747754054369385</v>
      </c>
      <c r="E53" s="2">
        <v>29.785994095522277</v>
      </c>
      <c r="G53">
        <f t="shared" si="4"/>
        <v>11.020817815343243</v>
      </c>
    </row>
    <row r="54" spans="1:7" x14ac:dyDescent="0.3">
      <c r="B54" s="2" t="s">
        <v>20</v>
      </c>
      <c r="C54" s="2">
        <v>841</v>
      </c>
      <c r="D54" s="2">
        <v>1.9624314549060786</v>
      </c>
      <c r="E54" s="2">
        <v>31.618260475327801</v>
      </c>
      <c r="G54">
        <f t="shared" si="4"/>
        <v>11.698756375871286</v>
      </c>
    </row>
    <row r="55" spans="1:7" x14ac:dyDescent="0.3">
      <c r="B55" s="2" t="s">
        <v>28</v>
      </c>
      <c r="C55" s="2">
        <v>591</v>
      </c>
      <c r="D55" s="2">
        <v>1.3790689534476723</v>
      </c>
      <c r="E55" s="2">
        <v>25.512453535163804</v>
      </c>
      <c r="G55">
        <f t="shared" si="4"/>
        <v>9.4396078080106065</v>
      </c>
    </row>
    <row r="56" spans="1:7" x14ac:dyDescent="0.3">
      <c r="B56" s="2" t="s">
        <v>86</v>
      </c>
      <c r="C56" s="2">
        <v>302</v>
      </c>
      <c r="D56" s="2">
        <v>0.70470190176175485</v>
      </c>
      <c r="E56" s="2">
        <v>20.350835579053832</v>
      </c>
      <c r="G56">
        <f t="shared" si="4"/>
        <v>7.5298091642499179</v>
      </c>
    </row>
    <row r="57" spans="1:7" x14ac:dyDescent="0.3">
      <c r="B57" s="2" t="s">
        <v>26</v>
      </c>
      <c r="C57" s="2">
        <v>306</v>
      </c>
      <c r="D57" s="2">
        <v>0.71403570178508924</v>
      </c>
      <c r="E57" s="2">
        <v>20.399508407171137</v>
      </c>
      <c r="G57">
        <f t="shared" si="4"/>
        <v>7.5478181106533206</v>
      </c>
    </row>
    <row r="58" spans="1:7" x14ac:dyDescent="0.3">
      <c r="B58" s="2" t="s">
        <v>92</v>
      </c>
      <c r="C58" s="2">
        <v>549</v>
      </c>
      <c r="D58" s="2">
        <v>1.2810640532026603</v>
      </c>
      <c r="E58" s="2">
        <v>25.028066310556529</v>
      </c>
      <c r="G58">
        <f t="shared" si="4"/>
        <v>9.2603845349059153</v>
      </c>
    </row>
    <row r="59" spans="1:7" x14ac:dyDescent="0.3">
      <c r="B59" s="9"/>
      <c r="C59" s="9"/>
      <c r="D59" s="9"/>
      <c r="E59" s="9"/>
      <c r="F59" s="1" t="s">
        <v>93</v>
      </c>
      <c r="G59">
        <f>AVERAGE(G48:G58)</f>
        <v>8.9046707581493205</v>
      </c>
    </row>
    <row r="61" spans="1:7" x14ac:dyDescent="0.3">
      <c r="A61" t="s">
        <v>43</v>
      </c>
      <c r="B61" s="2" t="s">
        <v>0</v>
      </c>
      <c r="C61" s="2" t="s">
        <v>1</v>
      </c>
      <c r="D61" s="2" t="s">
        <v>2</v>
      </c>
      <c r="E61" s="2" t="s">
        <v>3</v>
      </c>
    </row>
    <row r="62" spans="1:7" x14ac:dyDescent="0.3">
      <c r="B62" s="2" t="s">
        <v>4</v>
      </c>
      <c r="C62" s="2">
        <v>345</v>
      </c>
      <c r="D62" s="2">
        <v>0.64836218075210017</v>
      </c>
      <c r="E62" s="2">
        <v>22.204010558462581</v>
      </c>
      <c r="G62">
        <f>E62*0.37</f>
        <v>8.2154839066311549</v>
      </c>
    </row>
    <row r="63" spans="1:7" x14ac:dyDescent="0.3">
      <c r="B63" s="2" t="s">
        <v>7</v>
      </c>
      <c r="C63" s="2">
        <v>543</v>
      </c>
      <c r="D63" s="2">
        <v>1.0204656931837401</v>
      </c>
      <c r="E63" s="2">
        <v>25.094001786853919</v>
      </c>
      <c r="G63">
        <f t="shared" ref="G63:G72" si="5">E63*0.37</f>
        <v>9.2847806611359509</v>
      </c>
    </row>
    <row r="64" spans="1:7" x14ac:dyDescent="0.3">
      <c r="B64" s="2" t="s">
        <v>34</v>
      </c>
      <c r="C64" s="2">
        <v>340</v>
      </c>
      <c r="D64" s="2">
        <v>0.63896562740786678</v>
      </c>
      <c r="E64" s="2">
        <v>19.844677158707999</v>
      </c>
      <c r="G64">
        <f t="shared" si="5"/>
        <v>7.3425305487219594</v>
      </c>
    </row>
    <row r="65" spans="1:7" x14ac:dyDescent="0.3">
      <c r="B65" s="2" t="s">
        <v>25</v>
      </c>
      <c r="C65" s="2">
        <v>267</v>
      </c>
      <c r="D65" s="2">
        <v>0.50177594858206009</v>
      </c>
      <c r="E65" s="2">
        <v>17.620852049508382</v>
      </c>
      <c r="G65">
        <f t="shared" si="5"/>
        <v>6.5197152583181017</v>
      </c>
    </row>
    <row r="66" spans="1:7" x14ac:dyDescent="0.3">
      <c r="B66" s="2" t="s">
        <v>36</v>
      </c>
      <c r="C66" s="2">
        <v>408</v>
      </c>
      <c r="D66" s="2">
        <v>0.76675875288944018</v>
      </c>
      <c r="E66" s="2">
        <v>21.616805332073312</v>
      </c>
      <c r="G66">
        <f t="shared" si="5"/>
        <v>7.998217972867125</v>
      </c>
    </row>
    <row r="67" spans="1:7" x14ac:dyDescent="0.3">
      <c r="B67" s="2" t="s">
        <v>37</v>
      </c>
      <c r="C67" s="2">
        <v>468</v>
      </c>
      <c r="D67" s="2">
        <v>0.87951739302024012</v>
      </c>
      <c r="E67" s="2">
        <v>25.547783378073841</v>
      </c>
      <c r="G67">
        <f t="shared" si="5"/>
        <v>9.4526798498873212</v>
      </c>
    </row>
    <row r="68" spans="1:7" x14ac:dyDescent="0.3">
      <c r="B68" s="2" t="s">
        <v>38</v>
      </c>
      <c r="C68" s="2">
        <v>788</v>
      </c>
      <c r="D68" s="2">
        <v>1.4808968070511737</v>
      </c>
      <c r="E68" s="2">
        <v>31.003337576980392</v>
      </c>
      <c r="G68">
        <f t="shared" si="5"/>
        <v>11.471234903482745</v>
      </c>
    </row>
    <row r="69" spans="1:7" x14ac:dyDescent="0.3">
      <c r="B69" s="2" t="s">
        <v>39</v>
      </c>
      <c r="C69" s="2">
        <v>634</v>
      </c>
      <c r="D69" s="2">
        <v>1.191482964048787</v>
      </c>
      <c r="E69" s="2">
        <v>27.378680019884523</v>
      </c>
      <c r="G69">
        <f t="shared" si="5"/>
        <v>10.130111607357273</v>
      </c>
    </row>
    <row r="70" spans="1:7" x14ac:dyDescent="0.3">
      <c r="B70" s="2" t="s">
        <v>40</v>
      </c>
      <c r="C70" s="2">
        <v>519</v>
      </c>
      <c r="D70" s="2">
        <v>0.97536223713142012</v>
      </c>
      <c r="E70" s="2">
        <v>25.649055472632284</v>
      </c>
      <c r="G70">
        <f t="shared" si="5"/>
        <v>9.4901505248739451</v>
      </c>
    </row>
    <row r="71" spans="1:7" x14ac:dyDescent="0.3">
      <c r="B71" s="2" t="s">
        <v>41</v>
      </c>
      <c r="C71" s="2">
        <v>321</v>
      </c>
      <c r="D71" s="2">
        <v>0.60325872469978015</v>
      </c>
      <c r="E71" s="2">
        <v>20.218701487674309</v>
      </c>
      <c r="G71">
        <f t="shared" si="5"/>
        <v>7.4809195504394941</v>
      </c>
    </row>
    <row r="72" spans="1:7" x14ac:dyDescent="0.3">
      <c r="B72" s="2" t="s">
        <v>42</v>
      </c>
      <c r="C72" s="2">
        <v>811</v>
      </c>
      <c r="D72" s="2">
        <v>1.5241209524346468</v>
      </c>
      <c r="E72" s="2">
        <v>30.372006518070201</v>
      </c>
      <c r="G72">
        <f t="shared" si="5"/>
        <v>11.237642411685973</v>
      </c>
    </row>
    <row r="73" spans="1:7" x14ac:dyDescent="0.3">
      <c r="B73" s="9"/>
      <c r="C73" s="9"/>
      <c r="D73" s="9"/>
      <c r="E73" s="9"/>
      <c r="F73" s="1" t="s">
        <v>93</v>
      </c>
      <c r="G73">
        <f>AVERAGE(G62:G72)</f>
        <v>8.9657697450364573</v>
      </c>
    </row>
    <row r="75" spans="1:7" x14ac:dyDescent="0.3">
      <c r="A75" t="s">
        <v>60</v>
      </c>
      <c r="B75" s="2" t="s">
        <v>0</v>
      </c>
      <c r="C75" s="2" t="s">
        <v>1</v>
      </c>
      <c r="D75" s="2" t="s">
        <v>2</v>
      </c>
      <c r="E75" s="2" t="s">
        <v>3</v>
      </c>
    </row>
    <row r="76" spans="1:7" x14ac:dyDescent="0.3">
      <c r="B76" s="2" t="s">
        <v>45</v>
      </c>
      <c r="C76" s="2">
        <v>535</v>
      </c>
      <c r="D76" s="2">
        <v>0.4289539936819487</v>
      </c>
      <c r="E76" s="2">
        <v>24.276887299060199</v>
      </c>
      <c r="G76">
        <f>E76*0.37</f>
        <v>8.9824483006522744</v>
      </c>
    </row>
    <row r="77" spans="1:7" x14ac:dyDescent="0.3">
      <c r="B77" s="2" t="s">
        <v>46</v>
      </c>
      <c r="C77" s="2">
        <v>823</v>
      </c>
      <c r="D77" s="2">
        <v>0.65986754542101633</v>
      </c>
      <c r="E77" s="2">
        <v>33.055511145530495</v>
      </c>
      <c r="G77">
        <f t="shared" ref="G77:G90" si="6">E77*0.37</f>
        <v>12.230539123846283</v>
      </c>
    </row>
    <row r="78" spans="1:7" x14ac:dyDescent="0.3">
      <c r="B78" s="2" t="s">
        <v>47</v>
      </c>
      <c r="C78" s="2">
        <v>547</v>
      </c>
      <c r="D78" s="2">
        <v>0.43857539167107645</v>
      </c>
      <c r="E78" s="2">
        <v>25.863321211847786</v>
      </c>
      <c r="G78">
        <f t="shared" si="6"/>
        <v>9.56942884838368</v>
      </c>
    </row>
    <row r="79" spans="1:7" x14ac:dyDescent="0.3">
      <c r="B79" s="2" t="s">
        <v>48</v>
      </c>
      <c r="C79" s="2">
        <v>703</v>
      </c>
      <c r="D79" s="2">
        <v>0.56365356552973811</v>
      </c>
      <c r="E79" s="2">
        <v>29.48782673890603</v>
      </c>
      <c r="G79">
        <f t="shared" si="6"/>
        <v>10.910495893395231</v>
      </c>
    </row>
    <row r="80" spans="1:7" x14ac:dyDescent="0.3">
      <c r="B80" s="2" t="s">
        <v>49</v>
      </c>
      <c r="C80" s="2">
        <v>748</v>
      </c>
      <c r="D80" s="2">
        <v>0.59973380798896747</v>
      </c>
      <c r="E80" s="2">
        <v>32.191801086882492</v>
      </c>
      <c r="G80">
        <f t="shared" si="6"/>
        <v>11.910966402146522</v>
      </c>
    </row>
    <row r="81" spans="1:7" x14ac:dyDescent="0.3">
      <c r="B81" s="2" t="s">
        <v>50</v>
      </c>
      <c r="C81" s="2">
        <v>966</v>
      </c>
      <c r="D81" s="2">
        <v>0.77452253812478944</v>
      </c>
      <c r="E81" s="2">
        <v>33.283327462277335</v>
      </c>
      <c r="G81">
        <f t="shared" si="6"/>
        <v>12.314831161042614</v>
      </c>
    </row>
    <row r="82" spans="1:7" x14ac:dyDescent="0.3">
      <c r="B82" s="2" t="s">
        <v>51</v>
      </c>
      <c r="C82" s="2">
        <v>424</v>
      </c>
      <c r="D82" s="2">
        <v>0.33995606228251635</v>
      </c>
      <c r="E82" s="2">
        <v>22.621387615604181</v>
      </c>
      <c r="G82">
        <f t="shared" si="6"/>
        <v>8.3699134177735477</v>
      </c>
    </row>
    <row r="83" spans="1:7" x14ac:dyDescent="0.3">
      <c r="B83" s="2" t="s">
        <v>52</v>
      </c>
      <c r="C83" s="2">
        <v>393</v>
      </c>
      <c r="D83" s="2">
        <v>0.31510078414393611</v>
      </c>
      <c r="E83" s="2">
        <v>20.889407506800261</v>
      </c>
      <c r="G83">
        <f t="shared" si="6"/>
        <v>7.7290807775160966</v>
      </c>
    </row>
    <row r="84" spans="1:7" x14ac:dyDescent="0.3">
      <c r="B84" s="2" t="s">
        <v>53</v>
      </c>
      <c r="C84" s="2">
        <v>334</v>
      </c>
      <c r="D84" s="2">
        <v>0.26779557736405768</v>
      </c>
      <c r="E84" s="2">
        <v>19.65175476600303</v>
      </c>
      <c r="G84">
        <f t="shared" si="6"/>
        <v>7.2711492634211208</v>
      </c>
    </row>
    <row r="85" spans="1:7" x14ac:dyDescent="0.3">
      <c r="B85" s="2" t="s">
        <v>54</v>
      </c>
      <c r="C85" s="2">
        <v>724</v>
      </c>
      <c r="D85" s="2">
        <v>0.58049101201071185</v>
      </c>
      <c r="E85" s="2">
        <v>29.375953075426324</v>
      </c>
      <c r="G85">
        <f t="shared" si="6"/>
        <v>10.869102637907739</v>
      </c>
    </row>
    <row r="86" spans="1:7" x14ac:dyDescent="0.3">
      <c r="B86" s="2" t="s">
        <v>55</v>
      </c>
      <c r="C86" s="2">
        <v>1105</v>
      </c>
      <c r="D86" s="2">
        <v>0.88597039816552015</v>
      </c>
      <c r="E86" s="2">
        <v>36.343045010859228</v>
      </c>
      <c r="G86">
        <f t="shared" si="6"/>
        <v>13.446926654017915</v>
      </c>
    </row>
    <row r="87" spans="1:7" x14ac:dyDescent="0.3">
      <c r="B87" s="2" t="s">
        <v>56</v>
      </c>
      <c r="C87" s="2">
        <v>494</v>
      </c>
      <c r="D87" s="2">
        <v>0.39608088388576196</v>
      </c>
      <c r="E87" s="2">
        <v>23.212196730499222</v>
      </c>
      <c r="G87">
        <f t="shared" si="6"/>
        <v>8.588512790284712</v>
      </c>
    </row>
    <row r="88" spans="1:7" x14ac:dyDescent="0.3">
      <c r="B88" s="2" t="s">
        <v>57</v>
      </c>
      <c r="C88" s="2">
        <v>559</v>
      </c>
      <c r="D88" s="2">
        <v>0.44819678966020432</v>
      </c>
      <c r="E88" s="2">
        <v>25.31207731509312</v>
      </c>
      <c r="G88">
        <f t="shared" si="6"/>
        <v>9.3654686065844537</v>
      </c>
    </row>
    <row r="89" spans="1:7" x14ac:dyDescent="0.3">
      <c r="B89" s="2" t="s">
        <v>58</v>
      </c>
      <c r="C89" s="2">
        <v>543</v>
      </c>
      <c r="D89" s="2">
        <v>0.43536825900803389</v>
      </c>
      <c r="E89" s="2">
        <v>25.163477615814593</v>
      </c>
      <c r="G89">
        <f t="shared" si="6"/>
        <v>9.3104867178513988</v>
      </c>
    </row>
    <row r="90" spans="1:7" x14ac:dyDescent="0.3">
      <c r="B90" s="2" t="s">
        <v>59</v>
      </c>
      <c r="C90" s="2">
        <v>1004</v>
      </c>
      <c r="D90" s="2">
        <v>0.80499029842369429</v>
      </c>
      <c r="E90" s="2">
        <v>34.187598533115441</v>
      </c>
      <c r="G90">
        <f t="shared" si="6"/>
        <v>12.649411457252713</v>
      </c>
    </row>
    <row r="91" spans="1:7" x14ac:dyDescent="0.3">
      <c r="B91" s="9"/>
      <c r="C91" s="9"/>
      <c r="D91" s="9"/>
      <c r="E91" s="9"/>
      <c r="F91" s="1" t="s">
        <v>93</v>
      </c>
      <c r="G91">
        <f>AVERAGE(G76:G90)</f>
        <v>10.234584136805088</v>
      </c>
    </row>
    <row r="93" spans="1:7" x14ac:dyDescent="0.3">
      <c r="A93" t="s">
        <v>68</v>
      </c>
      <c r="B93" s="2" t="s">
        <v>0</v>
      </c>
      <c r="C93" s="2" t="s">
        <v>1</v>
      </c>
      <c r="D93" s="2" t="s">
        <v>2</v>
      </c>
      <c r="E93" s="2" t="s">
        <v>3</v>
      </c>
    </row>
    <row r="94" spans="1:7" x14ac:dyDescent="0.3">
      <c r="B94" s="2" t="s">
        <v>4</v>
      </c>
      <c r="C94" s="2">
        <v>706</v>
      </c>
      <c r="D94" s="2">
        <v>0.92920412219165816</v>
      </c>
      <c r="E94" s="2">
        <v>28.817248335488543</v>
      </c>
      <c r="G94">
        <f>E94*0.37</f>
        <v>10.662381884130761</v>
      </c>
    </row>
    <row r="95" spans="1:7" x14ac:dyDescent="0.3">
      <c r="B95" s="2" t="s">
        <v>10</v>
      </c>
      <c r="C95" s="2">
        <v>792</v>
      </c>
      <c r="D95" s="2">
        <v>1.04239329288356</v>
      </c>
      <c r="E95" s="2">
        <v>30.365671640107188</v>
      </c>
      <c r="G95">
        <f t="shared" ref="G95:G106" si="7">E95*0.37</f>
        <v>11.235298506839658</v>
      </c>
    </row>
    <row r="96" spans="1:7" x14ac:dyDescent="0.3">
      <c r="B96" s="2" t="s">
        <v>34</v>
      </c>
      <c r="C96" s="2">
        <v>643</v>
      </c>
      <c r="D96" s="2">
        <v>0.84628647389410239</v>
      </c>
      <c r="E96" s="2">
        <v>27.094890253560564</v>
      </c>
      <c r="G96">
        <f t="shared" si="7"/>
        <v>10.025109393817409</v>
      </c>
    </row>
    <row r="97" spans="1:7" x14ac:dyDescent="0.3">
      <c r="B97" s="2" t="s">
        <v>15</v>
      </c>
      <c r="C97" s="2">
        <v>759</v>
      </c>
      <c r="D97" s="2">
        <v>0.99896023901341158</v>
      </c>
      <c r="E97" s="2">
        <v>29.551328715168779</v>
      </c>
      <c r="G97">
        <f t="shared" si="7"/>
        <v>10.933991624612448</v>
      </c>
    </row>
    <row r="98" spans="1:7" x14ac:dyDescent="0.3">
      <c r="B98" s="2" t="s">
        <v>16</v>
      </c>
      <c r="C98" s="2">
        <v>669</v>
      </c>
      <c r="D98" s="2">
        <v>0.88050645573118891</v>
      </c>
      <c r="E98" s="2">
        <v>27.182848943865551</v>
      </c>
      <c r="G98">
        <f t="shared" si="7"/>
        <v>10.057654109230254</v>
      </c>
    </row>
    <row r="99" spans="1:7" x14ac:dyDescent="0.3">
      <c r="B99" s="2" t="s">
        <v>17</v>
      </c>
      <c r="C99" s="2">
        <v>880</v>
      </c>
      <c r="D99" s="2">
        <v>1.1582147698706222</v>
      </c>
      <c r="E99" s="2">
        <v>32.39845016392497</v>
      </c>
      <c r="G99">
        <f t="shared" si="7"/>
        <v>11.987426560652239</v>
      </c>
    </row>
    <row r="100" spans="1:7" x14ac:dyDescent="0.3">
      <c r="B100" s="2" t="s">
        <v>35</v>
      </c>
      <c r="C100" s="2">
        <v>1044</v>
      </c>
      <c r="D100" s="2">
        <v>1.3740638860737835</v>
      </c>
      <c r="E100" s="2">
        <v>35.773658134281071</v>
      </c>
      <c r="G100">
        <f t="shared" si="7"/>
        <v>13.236253509683996</v>
      </c>
    </row>
    <row r="101" spans="1:7" x14ac:dyDescent="0.3">
      <c r="B101" s="2" t="s">
        <v>41</v>
      </c>
      <c r="C101" s="2">
        <v>1042</v>
      </c>
      <c r="D101" s="2">
        <v>1.3714315797786232</v>
      </c>
      <c r="E101" s="2">
        <v>35.206773120029041</v>
      </c>
      <c r="G101">
        <f t="shared" si="7"/>
        <v>13.026506054410746</v>
      </c>
    </row>
    <row r="102" spans="1:7" x14ac:dyDescent="0.3">
      <c r="B102" s="2" t="s">
        <v>30</v>
      </c>
      <c r="C102" s="2">
        <v>1045</v>
      </c>
      <c r="D102" s="2">
        <v>1.3753800392213638</v>
      </c>
      <c r="E102" s="2">
        <v>35.068452581074432</v>
      </c>
      <c r="G102">
        <f t="shared" si="7"/>
        <v>12.97532745499754</v>
      </c>
    </row>
    <row r="103" spans="1:7" x14ac:dyDescent="0.3">
      <c r="B103" s="2" t="s">
        <v>64</v>
      </c>
      <c r="C103" s="2">
        <v>426</v>
      </c>
      <c r="D103" s="2">
        <v>0.56068124086918758</v>
      </c>
      <c r="E103" s="2">
        <v>21.933540133433986</v>
      </c>
      <c r="G103">
        <f t="shared" si="7"/>
        <v>8.1154098493705753</v>
      </c>
    </row>
    <row r="104" spans="1:7" x14ac:dyDescent="0.3">
      <c r="B104" s="2" t="s">
        <v>32</v>
      </c>
      <c r="C104" s="2">
        <v>1008</v>
      </c>
      <c r="D104" s="2">
        <v>1.3266823727608945</v>
      </c>
      <c r="E104" s="2">
        <v>34.394632098778906</v>
      </c>
      <c r="G104">
        <f t="shared" si="7"/>
        <v>12.726013876548196</v>
      </c>
    </row>
    <row r="105" spans="1:7" x14ac:dyDescent="0.3">
      <c r="B105" s="2" t="s">
        <v>33</v>
      </c>
      <c r="C105" s="2">
        <v>740</v>
      </c>
      <c r="D105" s="2">
        <v>0.97395332920938682</v>
      </c>
      <c r="E105" s="2">
        <v>29.271100571390555</v>
      </c>
      <c r="G105">
        <f t="shared" si="7"/>
        <v>10.830307211414505</v>
      </c>
    </row>
    <row r="106" spans="1:7" x14ac:dyDescent="0.3">
      <c r="B106" s="2" t="s">
        <v>67</v>
      </c>
      <c r="C106" s="2">
        <v>553</v>
      </c>
      <c r="D106" s="2">
        <v>0.72783269061187961</v>
      </c>
      <c r="E106" s="2">
        <v>25.495944811171881</v>
      </c>
      <c r="G106">
        <f t="shared" si="7"/>
        <v>9.4334995801335957</v>
      </c>
    </row>
    <row r="107" spans="1:7" x14ac:dyDescent="0.3">
      <c r="B107" s="9"/>
      <c r="C107" s="9"/>
      <c r="D107" s="9"/>
      <c r="E107" s="9"/>
      <c r="F107" s="1" t="s">
        <v>93</v>
      </c>
      <c r="G107">
        <f>AVERAGE(G94:G106)</f>
        <v>11.172706124295532</v>
      </c>
    </row>
    <row r="109" spans="1:7" x14ac:dyDescent="0.3">
      <c r="A109" t="s">
        <v>83</v>
      </c>
      <c r="B109" s="2" t="s">
        <v>0</v>
      </c>
      <c r="C109" s="2" t="s">
        <v>1</v>
      </c>
      <c r="D109" s="2" t="s">
        <v>2</v>
      </c>
      <c r="E109" s="2" t="s">
        <v>3</v>
      </c>
    </row>
    <row r="110" spans="1:7" x14ac:dyDescent="0.3">
      <c r="B110" s="2" t="s">
        <v>75</v>
      </c>
      <c r="C110" s="2">
        <v>303</v>
      </c>
      <c r="D110" s="2">
        <v>0.59304783527753857</v>
      </c>
      <c r="E110" s="2">
        <v>17.235110303058512</v>
      </c>
      <c r="G110">
        <f>E110*0.37</f>
        <v>6.3769908121316492</v>
      </c>
    </row>
    <row r="111" spans="1:7" x14ac:dyDescent="0.3">
      <c r="B111" s="2" t="s">
        <v>76</v>
      </c>
      <c r="C111" s="2">
        <v>383</v>
      </c>
      <c r="D111" s="2">
        <v>0.74962812181946292</v>
      </c>
      <c r="E111" s="2">
        <v>21.095688967756441</v>
      </c>
      <c r="G111">
        <f t="shared" ref="G111:G123" si="8">E111*0.37</f>
        <v>7.8054049180698835</v>
      </c>
    </row>
    <row r="112" spans="1:7" x14ac:dyDescent="0.3">
      <c r="B112" s="2" t="s">
        <v>44</v>
      </c>
      <c r="C112" s="2">
        <v>435</v>
      </c>
      <c r="D112" s="2">
        <v>0.85140530807171388</v>
      </c>
      <c r="E112" s="2">
        <v>22.682921497616874</v>
      </c>
      <c r="G112">
        <f t="shared" si="8"/>
        <v>8.3926809541182426</v>
      </c>
    </row>
    <row r="113" spans="1:7" x14ac:dyDescent="0.3">
      <c r="B113" s="2" t="s">
        <v>77</v>
      </c>
      <c r="C113" s="2">
        <v>206</v>
      </c>
      <c r="D113" s="2">
        <v>0.40319423784545527</v>
      </c>
      <c r="E113" s="2">
        <v>14.861357653765843</v>
      </c>
      <c r="G113">
        <f t="shared" si="8"/>
        <v>5.4987023318933623</v>
      </c>
    </row>
    <row r="114" spans="1:7" x14ac:dyDescent="0.3">
      <c r="B114" s="2" t="s">
        <v>78</v>
      </c>
      <c r="C114" s="2">
        <v>516</v>
      </c>
      <c r="D114" s="2">
        <v>1.009942848195412</v>
      </c>
      <c r="E114" s="2">
        <v>24.831713845553011</v>
      </c>
      <c r="G114">
        <f t="shared" si="8"/>
        <v>9.1877341228546143</v>
      </c>
    </row>
    <row r="115" spans="1:7" x14ac:dyDescent="0.3">
      <c r="B115" s="2" t="s">
        <v>79</v>
      </c>
      <c r="C115" s="2">
        <v>303</v>
      </c>
      <c r="D115" s="2">
        <v>0.59304783527753857</v>
      </c>
      <c r="E115" s="2">
        <v>18.411991714709373</v>
      </c>
      <c r="G115">
        <f t="shared" si="8"/>
        <v>6.8124369344424682</v>
      </c>
    </row>
    <row r="116" spans="1:7" x14ac:dyDescent="0.3">
      <c r="B116" s="2" t="s">
        <v>80</v>
      </c>
      <c r="C116" s="2">
        <v>636</v>
      </c>
      <c r="D116" s="2">
        <v>1.2448132780082988</v>
      </c>
      <c r="E116" s="2">
        <v>27.615471414748029</v>
      </c>
      <c r="G116">
        <f t="shared" si="8"/>
        <v>10.217724423456771</v>
      </c>
    </row>
    <row r="117" spans="1:7" x14ac:dyDescent="0.3">
      <c r="B117" s="2" t="s">
        <v>45</v>
      </c>
      <c r="C117" s="2">
        <v>528</v>
      </c>
      <c r="D117" s="2">
        <v>1.0334298911767008</v>
      </c>
      <c r="E117" s="2">
        <v>24.61747210673262</v>
      </c>
      <c r="G117">
        <f t="shared" si="8"/>
        <v>9.1084646794910693</v>
      </c>
    </row>
    <row r="118" spans="1:7" x14ac:dyDescent="0.3">
      <c r="B118" s="2" t="s">
        <v>46</v>
      </c>
      <c r="C118" s="2">
        <v>630</v>
      </c>
      <c r="D118" s="2">
        <v>1.2330697565176545</v>
      </c>
      <c r="E118" s="2">
        <v>27.868438585276088</v>
      </c>
      <c r="G118">
        <f t="shared" si="8"/>
        <v>10.311322276552152</v>
      </c>
    </row>
    <row r="119" spans="1:7" x14ac:dyDescent="0.3">
      <c r="B119" s="2" t="s">
        <v>81</v>
      </c>
      <c r="C119" s="2">
        <v>449</v>
      </c>
      <c r="D119" s="2">
        <v>0.87880685821655047</v>
      </c>
      <c r="E119" s="2">
        <v>22.845823794387744</v>
      </c>
      <c r="G119">
        <f t="shared" si="8"/>
        <v>8.4529548039234648</v>
      </c>
    </row>
    <row r="120" spans="1:7" x14ac:dyDescent="0.3">
      <c r="B120" s="2" t="s">
        <v>47</v>
      </c>
      <c r="C120" s="2">
        <v>322</v>
      </c>
      <c r="D120" s="2">
        <v>0.63023565333124565</v>
      </c>
      <c r="E120" s="2">
        <v>18.652263071971667</v>
      </c>
      <c r="G120">
        <f t="shared" si="8"/>
        <v>6.901337336629517</v>
      </c>
    </row>
    <row r="121" spans="1:7" x14ac:dyDescent="0.3">
      <c r="B121" s="2" t="s">
        <v>82</v>
      </c>
      <c r="C121" s="2">
        <v>633</v>
      </c>
      <c r="D121" s="2">
        <v>1.2389415172629765</v>
      </c>
      <c r="E121" s="2">
        <v>27.295986643338825</v>
      </c>
      <c r="G121">
        <f t="shared" si="8"/>
        <v>10.099515058035365</v>
      </c>
    </row>
    <row r="122" spans="1:7" x14ac:dyDescent="0.3">
      <c r="B122" s="2" t="s">
        <v>50</v>
      </c>
      <c r="C122" s="2">
        <v>698</v>
      </c>
      <c r="D122" s="2">
        <v>1.3661630000782901</v>
      </c>
      <c r="E122" s="2">
        <v>28.824823870010533</v>
      </c>
      <c r="G122">
        <f t="shared" si="8"/>
        <v>10.665184831903897</v>
      </c>
    </row>
    <row r="123" spans="1:7" x14ac:dyDescent="0.3">
      <c r="B123" s="2" t="s">
        <v>25</v>
      </c>
      <c r="C123" s="2">
        <v>656</v>
      </c>
      <c r="D123" s="2">
        <v>1.2839583496437799</v>
      </c>
      <c r="E123" s="2">
        <v>27.436327940402613</v>
      </c>
      <c r="G123">
        <f t="shared" si="8"/>
        <v>10.151441337948967</v>
      </c>
    </row>
    <row r="124" spans="1:7" x14ac:dyDescent="0.3">
      <c r="B124" s="9"/>
      <c r="C124" s="9"/>
      <c r="D124" s="9"/>
      <c r="E124" s="9"/>
      <c r="F124" s="1" t="s">
        <v>93</v>
      </c>
      <c r="G124">
        <f>AVERAGE(G110:G123)</f>
        <v>8.5701353443893868</v>
      </c>
    </row>
    <row r="125" spans="1:7" x14ac:dyDescent="0.3">
      <c r="G125">
        <f t="shared" ref="G125" si="9">E125*0.3196</f>
        <v>0</v>
      </c>
    </row>
    <row r="126" spans="1:7" x14ac:dyDescent="0.3">
      <c r="A126" t="s">
        <v>87</v>
      </c>
      <c r="B126" s="2" t="s">
        <v>0</v>
      </c>
      <c r="C126" s="2" t="s">
        <v>1</v>
      </c>
      <c r="D126" s="2" t="s">
        <v>2</v>
      </c>
      <c r="E126" s="2" t="s">
        <v>3</v>
      </c>
    </row>
    <row r="127" spans="1:7" x14ac:dyDescent="0.3">
      <c r="B127" s="2" t="s">
        <v>5</v>
      </c>
      <c r="C127" s="2">
        <v>726</v>
      </c>
      <c r="D127" s="2">
        <v>1.0523264241194377</v>
      </c>
      <c r="E127" s="2">
        <v>28.929989248445128</v>
      </c>
      <c r="G127">
        <f>E127*0.37</f>
        <v>10.704096021924697</v>
      </c>
    </row>
    <row r="128" spans="1:7" x14ac:dyDescent="0.3">
      <c r="B128" s="2" t="s">
        <v>6</v>
      </c>
      <c r="C128" s="2">
        <v>783</v>
      </c>
      <c r="D128" s="2">
        <v>1.1349470937817074</v>
      </c>
      <c r="E128" s="2">
        <v>30.757169514316061</v>
      </c>
      <c r="G128">
        <f t="shared" ref="G128:G138" si="10">E128*0.37</f>
        <v>11.380152720296943</v>
      </c>
    </row>
    <row r="129" spans="1:7" x14ac:dyDescent="0.3">
      <c r="B129" s="2" t="s">
        <v>8</v>
      </c>
      <c r="C129" s="2">
        <v>491</v>
      </c>
      <c r="D129" s="2">
        <v>0.71169734744165825</v>
      </c>
      <c r="E129" s="2">
        <v>24.416187503765201</v>
      </c>
      <c r="G129">
        <f t="shared" si="10"/>
        <v>9.0339893763931247</v>
      </c>
    </row>
    <row r="130" spans="1:7" x14ac:dyDescent="0.3">
      <c r="B130" s="2" t="s">
        <v>12</v>
      </c>
      <c r="C130" s="2">
        <v>796</v>
      </c>
      <c r="D130" s="2">
        <v>1.1537904044064358</v>
      </c>
      <c r="E130" s="2">
        <v>30.148445386953501</v>
      </c>
      <c r="G130">
        <f t="shared" si="10"/>
        <v>11.154924793172794</v>
      </c>
    </row>
    <row r="131" spans="1:7" x14ac:dyDescent="0.3">
      <c r="B131" s="2" t="s">
        <v>14</v>
      </c>
      <c r="C131" s="2">
        <v>850</v>
      </c>
      <c r="D131" s="2">
        <v>1.2320626177706915</v>
      </c>
      <c r="E131" s="2">
        <v>31.341369154602134</v>
      </c>
      <c r="G131">
        <f t="shared" si="10"/>
        <v>11.59630658720279</v>
      </c>
    </row>
    <row r="132" spans="1:7" x14ac:dyDescent="0.3">
      <c r="B132" s="2" t="s">
        <v>23</v>
      </c>
      <c r="C132" s="2">
        <v>532</v>
      </c>
      <c r="D132" s="2">
        <v>0.77112625018118564</v>
      </c>
      <c r="E132" s="2">
        <v>24.643909937313392</v>
      </c>
      <c r="G132">
        <f t="shared" si="10"/>
        <v>9.1182466768059545</v>
      </c>
    </row>
    <row r="133" spans="1:7" x14ac:dyDescent="0.3">
      <c r="B133" s="2" t="s">
        <v>62</v>
      </c>
      <c r="C133" s="2">
        <v>500</v>
      </c>
      <c r="D133" s="2">
        <v>0.72474271633570087</v>
      </c>
      <c r="E133" s="2">
        <v>23.826428075719662</v>
      </c>
      <c r="G133">
        <f t="shared" si="10"/>
        <v>8.815778388016275</v>
      </c>
    </row>
    <row r="134" spans="1:7" x14ac:dyDescent="0.3">
      <c r="B134" s="2" t="s">
        <v>86</v>
      </c>
      <c r="C134" s="2">
        <v>938</v>
      </c>
      <c r="D134" s="2">
        <v>1.3596173358457748</v>
      </c>
      <c r="E134" s="2">
        <v>33.200541279047634</v>
      </c>
      <c r="G134">
        <f t="shared" si="10"/>
        <v>12.284200273247624</v>
      </c>
    </row>
    <row r="135" spans="1:7" x14ac:dyDescent="0.3">
      <c r="B135" s="2" t="s">
        <v>37</v>
      </c>
      <c r="C135" s="2">
        <v>777</v>
      </c>
      <c r="D135" s="2">
        <v>1.1262501811856791</v>
      </c>
      <c r="E135" s="2">
        <v>28.819048559131669</v>
      </c>
      <c r="G135">
        <f t="shared" si="10"/>
        <v>10.663047966878718</v>
      </c>
    </row>
    <row r="136" spans="1:7" x14ac:dyDescent="0.3">
      <c r="B136" s="2" t="s">
        <v>26</v>
      </c>
      <c r="C136" s="2">
        <v>770</v>
      </c>
      <c r="D136" s="2">
        <v>1.1161037831569793</v>
      </c>
      <c r="E136" s="2">
        <v>29.79797138300021</v>
      </c>
      <c r="G136">
        <f t="shared" si="10"/>
        <v>11.025249411710078</v>
      </c>
    </row>
    <row r="137" spans="1:7" x14ac:dyDescent="0.3">
      <c r="B137" s="2" t="s">
        <v>38</v>
      </c>
      <c r="C137" s="2">
        <v>911</v>
      </c>
      <c r="D137" s="2">
        <v>1.3204812291636467</v>
      </c>
      <c r="E137" s="2">
        <v>32.599679672923706</v>
      </c>
      <c r="G137">
        <f t="shared" si="10"/>
        <v>12.061881478981771</v>
      </c>
    </row>
    <row r="138" spans="1:7" x14ac:dyDescent="0.3">
      <c r="B138" s="2" t="s">
        <v>62</v>
      </c>
      <c r="C138" s="2">
        <v>634</v>
      </c>
      <c r="D138" s="2">
        <v>0.91897376431366862</v>
      </c>
      <c r="E138" s="2">
        <v>27.19927659409171</v>
      </c>
      <c r="G138">
        <f t="shared" si="10"/>
        <v>10.063732339813933</v>
      </c>
    </row>
    <row r="139" spans="1:7" x14ac:dyDescent="0.3">
      <c r="B139" s="2"/>
      <c r="C139" s="2"/>
      <c r="D139" s="2"/>
      <c r="E139" s="2"/>
      <c r="F139" s="1" t="s">
        <v>93</v>
      </c>
      <c r="G139">
        <f>AVERAGE(G127:G138)</f>
        <v>10.65846716953706</v>
      </c>
    </row>
    <row r="141" spans="1:7" x14ac:dyDescent="0.3">
      <c r="A141" s="1" t="s">
        <v>145</v>
      </c>
    </row>
    <row r="143" spans="1:7" x14ac:dyDescent="0.3">
      <c r="A143" t="s">
        <v>97</v>
      </c>
      <c r="B143" s="2" t="s">
        <v>4</v>
      </c>
      <c r="C143" s="2">
        <v>0.66290099115421508</v>
      </c>
      <c r="D143" s="2">
        <v>17.96446231532703</v>
      </c>
      <c r="E143" s="2">
        <f>D143*0.37</f>
        <v>6.6468510566710011</v>
      </c>
      <c r="F143" s="2"/>
      <c r="G143" s="2">
        <v>311</v>
      </c>
    </row>
    <row r="144" spans="1:7" x14ac:dyDescent="0.3">
      <c r="B144" s="2" t="s">
        <v>5</v>
      </c>
      <c r="C144" s="2">
        <v>0.80144942981988709</v>
      </c>
      <c r="D144" s="2">
        <v>19.418301209408309</v>
      </c>
      <c r="E144" s="2">
        <f t="shared" ref="E144:E158" si="11">D144*0.37</f>
        <v>7.184771447481074</v>
      </c>
      <c r="F144" s="2"/>
      <c r="G144" s="2">
        <v>376</v>
      </c>
    </row>
    <row r="145" spans="2:7" x14ac:dyDescent="0.3">
      <c r="B145" s="2" t="s">
        <v>19</v>
      </c>
      <c r="C145" s="2">
        <v>0.78013428540978369</v>
      </c>
      <c r="D145" s="2">
        <v>21.050072375037502</v>
      </c>
      <c r="E145" s="2">
        <f t="shared" si="11"/>
        <v>7.7885267787638757</v>
      </c>
      <c r="F145" s="2"/>
      <c r="G145" s="2">
        <v>366</v>
      </c>
    </row>
    <row r="146" spans="2:7" x14ac:dyDescent="0.3">
      <c r="B146" s="2" t="s">
        <v>9</v>
      </c>
      <c r="C146" s="2">
        <v>1.4004049877437921</v>
      </c>
      <c r="D146" s="2">
        <v>27.926946372017365</v>
      </c>
      <c r="E146" s="2">
        <f t="shared" si="11"/>
        <v>10.332970157646425</v>
      </c>
      <c r="F146" s="2"/>
      <c r="G146" s="2">
        <v>657</v>
      </c>
    </row>
    <row r="147" spans="2:7" x14ac:dyDescent="0.3">
      <c r="B147" s="2" t="s">
        <v>10</v>
      </c>
      <c r="C147" s="2">
        <v>1.4984546520302675</v>
      </c>
      <c r="D147" s="2">
        <v>28.707543431777715</v>
      </c>
      <c r="E147" s="2">
        <f t="shared" si="11"/>
        <v>10.621791069757755</v>
      </c>
      <c r="F147" s="2"/>
      <c r="G147" s="2">
        <v>703</v>
      </c>
    </row>
    <row r="148" spans="2:7" x14ac:dyDescent="0.3">
      <c r="B148" s="2" t="s">
        <v>11</v>
      </c>
      <c r="C148" s="2">
        <v>0.86326334860918685</v>
      </c>
      <c r="D148" s="2">
        <v>21.50422851232743</v>
      </c>
      <c r="E148" s="2">
        <f t="shared" si="11"/>
        <v>7.9565645495611488</v>
      </c>
      <c r="F148" s="2"/>
      <c r="G148" s="2">
        <v>405</v>
      </c>
    </row>
    <row r="149" spans="2:7" x14ac:dyDescent="0.3">
      <c r="B149" s="2" t="s">
        <v>34</v>
      </c>
      <c r="C149" s="2">
        <v>0.93360332516252797</v>
      </c>
      <c r="D149" s="2">
        <v>21.40839748516645</v>
      </c>
      <c r="E149" s="2">
        <f t="shared" si="11"/>
        <v>7.9211070695115868</v>
      </c>
      <c r="F149" s="2"/>
      <c r="G149" s="2">
        <v>438</v>
      </c>
    </row>
    <row r="150" spans="2:7" x14ac:dyDescent="0.3">
      <c r="B150" s="2" t="s">
        <v>22</v>
      </c>
      <c r="C150" s="2">
        <v>0.91441969519343491</v>
      </c>
      <c r="D150" s="2">
        <v>20.367858875357879</v>
      </c>
      <c r="E150" s="2">
        <f t="shared" si="11"/>
        <v>7.5361077838824153</v>
      </c>
      <c r="F150" s="2"/>
      <c r="G150" s="2">
        <v>429</v>
      </c>
    </row>
    <row r="151" spans="2:7" x14ac:dyDescent="0.3">
      <c r="B151" s="2" t="s">
        <v>14</v>
      </c>
      <c r="C151" s="2">
        <v>0.44335500373015024</v>
      </c>
      <c r="D151" s="2">
        <v>14.541558999167075</v>
      </c>
      <c r="E151" s="2">
        <f t="shared" si="11"/>
        <v>5.3803768296918175</v>
      </c>
      <c r="F151" s="2"/>
      <c r="G151" s="2">
        <v>208</v>
      </c>
    </row>
    <row r="152" spans="2:7" x14ac:dyDescent="0.3">
      <c r="B152" s="2" t="s">
        <v>15</v>
      </c>
      <c r="C152" s="2">
        <v>1.1062559948843653</v>
      </c>
      <c r="D152" s="2">
        <v>24.679523681597153</v>
      </c>
      <c r="E152" s="2">
        <f t="shared" si="11"/>
        <v>9.1314237621909466</v>
      </c>
      <c r="F152" s="2"/>
      <c r="G152" s="2">
        <v>519</v>
      </c>
    </row>
    <row r="153" spans="2:7" x14ac:dyDescent="0.3">
      <c r="B153" s="2" t="s">
        <v>23</v>
      </c>
      <c r="C153" s="2">
        <v>0.90163060854737287</v>
      </c>
      <c r="D153" s="2">
        <v>22.836848458572806</v>
      </c>
      <c r="E153" s="2">
        <f t="shared" si="11"/>
        <v>8.449633929671938</v>
      </c>
      <c r="F153" s="2"/>
      <c r="G153" s="2">
        <v>423</v>
      </c>
    </row>
    <row r="154" spans="2:7" x14ac:dyDescent="0.3">
      <c r="B154" s="2" t="s">
        <v>98</v>
      </c>
      <c r="C154" s="2">
        <v>1.1446232548225515</v>
      </c>
      <c r="D154" s="2">
        <v>25.291806155454641</v>
      </c>
      <c r="E154" s="2">
        <f t="shared" si="11"/>
        <v>9.357968277518216</v>
      </c>
      <c r="F154" s="2"/>
      <c r="G154" s="2">
        <v>537</v>
      </c>
    </row>
    <row r="155" spans="2:7" x14ac:dyDescent="0.3">
      <c r="B155" s="2" t="s">
        <v>99</v>
      </c>
      <c r="C155" s="2">
        <v>0.86965789193221787</v>
      </c>
      <c r="D155" s="2">
        <v>21.926009050309546</v>
      </c>
      <c r="E155" s="2">
        <f t="shared" si="11"/>
        <v>8.112623348614532</v>
      </c>
      <c r="F155" s="2"/>
      <c r="G155" s="2">
        <v>408</v>
      </c>
    </row>
    <row r="156" spans="2:7" x14ac:dyDescent="0.3">
      <c r="B156" s="2" t="s">
        <v>100</v>
      </c>
      <c r="C156" s="2">
        <v>2.2231695619737821</v>
      </c>
      <c r="D156" s="2">
        <v>35.338378176621745</v>
      </c>
      <c r="E156" s="2">
        <f t="shared" si="11"/>
        <v>13.075199925350045</v>
      </c>
      <c r="F156" s="2"/>
      <c r="G156" s="2">
        <v>1043</v>
      </c>
    </row>
    <row r="157" spans="2:7" x14ac:dyDescent="0.3">
      <c r="B157" s="2" t="s">
        <v>103</v>
      </c>
      <c r="C157" s="2">
        <v>1.3535116700415646</v>
      </c>
      <c r="D157" s="2">
        <v>27.108164554926478</v>
      </c>
      <c r="E157" s="2">
        <f t="shared" si="11"/>
        <v>10.030020885322797</v>
      </c>
      <c r="F157" s="2"/>
      <c r="G157" s="2">
        <v>635</v>
      </c>
    </row>
    <row r="158" spans="2:7" x14ac:dyDescent="0.3">
      <c r="B158" s="2" t="s">
        <v>104</v>
      </c>
      <c r="C158" s="2">
        <v>0.70553127997442178</v>
      </c>
      <c r="D158" s="2">
        <v>19.3639102267122</v>
      </c>
      <c r="E158" s="2">
        <f t="shared" si="11"/>
        <v>7.1646467838835139</v>
      </c>
      <c r="F158" s="2"/>
      <c r="G158" s="2">
        <v>331</v>
      </c>
    </row>
    <row r="159" spans="2:7" x14ac:dyDescent="0.3">
      <c r="B159" s="9" t="s">
        <v>105</v>
      </c>
      <c r="C159" s="9"/>
      <c r="D159" s="9"/>
      <c r="E159" s="2"/>
      <c r="F159" s="9">
        <v>845.65986682330902</v>
      </c>
      <c r="G159" s="2"/>
    </row>
    <row r="160" spans="2:7" x14ac:dyDescent="0.3">
      <c r="E160" s="2">
        <f>AVERAGE(E143:E158)</f>
        <v>8.5431614784699423</v>
      </c>
    </row>
    <row r="161" spans="1:7" x14ac:dyDescent="0.3">
      <c r="B161" s="2" t="s">
        <v>0</v>
      </c>
      <c r="C161" s="2" t="s">
        <v>2</v>
      </c>
      <c r="D161" s="2" t="s">
        <v>3</v>
      </c>
      <c r="E161" s="2"/>
      <c r="F161" s="2" t="s">
        <v>106</v>
      </c>
      <c r="G161" s="2" t="s">
        <v>107</v>
      </c>
    </row>
    <row r="162" spans="1:7" x14ac:dyDescent="0.3">
      <c r="A162" t="s">
        <v>108</v>
      </c>
      <c r="B162" s="2" t="s">
        <v>4</v>
      </c>
      <c r="C162" s="2">
        <v>0.58419819216605284</v>
      </c>
      <c r="D162" s="2">
        <v>20.200457661470804</v>
      </c>
      <c r="E162" s="2">
        <f>D162*0.37</f>
        <v>7.4741693347441975</v>
      </c>
      <c r="F162" s="2"/>
      <c r="G162" s="2">
        <v>349</v>
      </c>
    </row>
    <row r="163" spans="1:7" x14ac:dyDescent="0.3">
      <c r="B163" s="2" t="s">
        <v>19</v>
      </c>
      <c r="C163" s="2">
        <v>0.9189822564445933</v>
      </c>
      <c r="D163" s="2">
        <v>24.633657182654435</v>
      </c>
      <c r="E163" s="2">
        <f t="shared" ref="E163:E175" si="12">D163*0.37</f>
        <v>9.1144531575821404</v>
      </c>
      <c r="F163" s="2"/>
      <c r="G163" s="2">
        <v>549</v>
      </c>
    </row>
    <row r="164" spans="1:7" x14ac:dyDescent="0.3">
      <c r="B164" s="2" t="s">
        <v>6</v>
      </c>
      <c r="C164" s="2">
        <v>0.76832942751925004</v>
      </c>
      <c r="D164" s="2">
        <v>23.485183262189217</v>
      </c>
      <c r="E164" s="2">
        <f t="shared" si="12"/>
        <v>8.6895178070100094</v>
      </c>
      <c r="F164" s="2"/>
      <c r="G164" s="2">
        <v>459</v>
      </c>
    </row>
    <row r="165" spans="1:7" x14ac:dyDescent="0.3">
      <c r="B165" s="2" t="s">
        <v>7</v>
      </c>
      <c r="C165" s="2">
        <v>0.48041513223970539</v>
      </c>
      <c r="D165" s="2">
        <v>18.293304616598856</v>
      </c>
      <c r="E165" s="2">
        <f t="shared" si="12"/>
        <v>6.7685227081415764</v>
      </c>
      <c r="F165" s="2"/>
      <c r="G165" s="2">
        <v>287</v>
      </c>
    </row>
    <row r="166" spans="1:7" x14ac:dyDescent="0.3">
      <c r="B166" s="2" t="s">
        <v>9</v>
      </c>
      <c r="C166" s="2">
        <v>0.71643789755607634</v>
      </c>
      <c r="D166" s="2">
        <v>22.018867044733543</v>
      </c>
      <c r="E166" s="2">
        <f t="shared" si="12"/>
        <v>8.1469808065514115</v>
      </c>
      <c r="F166" s="2"/>
      <c r="G166" s="2">
        <v>428</v>
      </c>
    </row>
    <row r="167" spans="1:7" x14ac:dyDescent="0.3">
      <c r="B167" s="2" t="s">
        <v>10</v>
      </c>
      <c r="C167" s="2">
        <v>1.2052226314027452</v>
      </c>
      <c r="D167" s="2">
        <v>28.82600383266659</v>
      </c>
      <c r="E167" s="2">
        <f t="shared" si="12"/>
        <v>10.665621418086639</v>
      </c>
      <c r="F167" s="2"/>
      <c r="G167" s="2">
        <v>720</v>
      </c>
    </row>
    <row r="168" spans="1:7" x14ac:dyDescent="0.3">
      <c r="B168" s="2" t="s">
        <v>15</v>
      </c>
      <c r="C168" s="2">
        <v>0.6160026782725142</v>
      </c>
      <c r="D168" s="2">
        <v>21.008618058133735</v>
      </c>
      <c r="E168" s="2">
        <f t="shared" si="12"/>
        <v>7.7731886815094819</v>
      </c>
      <c r="F168" s="2"/>
      <c r="G168" s="2">
        <v>368</v>
      </c>
    </row>
    <row r="169" spans="1:7" x14ac:dyDescent="0.3">
      <c r="B169" s="2" t="s">
        <v>25</v>
      </c>
      <c r="C169" s="2">
        <v>0.72648141948443257</v>
      </c>
      <c r="D169" s="2">
        <v>22.376930913124625</v>
      </c>
      <c r="E169" s="2">
        <f t="shared" si="12"/>
        <v>8.2794644378561113</v>
      </c>
      <c r="F169" s="2"/>
      <c r="G169" s="2">
        <v>434</v>
      </c>
    </row>
    <row r="170" spans="1:7" x14ac:dyDescent="0.3">
      <c r="B170" s="2" t="s">
        <v>36</v>
      </c>
      <c r="C170" s="2">
        <v>0.6160026782725142</v>
      </c>
      <c r="D170" s="2">
        <v>21.411819002733285</v>
      </c>
      <c r="E170" s="2">
        <f t="shared" si="12"/>
        <v>7.9223730310113156</v>
      </c>
      <c r="F170" s="2"/>
      <c r="G170" s="2">
        <v>368</v>
      </c>
    </row>
    <row r="171" spans="1:7" x14ac:dyDescent="0.3">
      <c r="B171" s="2" t="s">
        <v>86</v>
      </c>
      <c r="C171" s="2">
        <v>0.65450284566454642</v>
      </c>
      <c r="D171" s="2">
        <v>21.075766898225886</v>
      </c>
      <c r="E171" s="2">
        <f t="shared" si="12"/>
        <v>7.7980337523435779</v>
      </c>
      <c r="F171" s="2"/>
      <c r="G171" s="2">
        <v>391</v>
      </c>
    </row>
    <row r="172" spans="1:7" x14ac:dyDescent="0.3">
      <c r="B172" s="2" t="s">
        <v>99</v>
      </c>
      <c r="C172" s="2">
        <v>1.1851355875460328</v>
      </c>
      <c r="D172" s="2">
        <v>29.212199550186238</v>
      </c>
      <c r="E172" s="2">
        <f t="shared" si="12"/>
        <v>10.808513833568908</v>
      </c>
      <c r="F172" s="2"/>
      <c r="G172" s="2">
        <v>708</v>
      </c>
    </row>
    <row r="173" spans="1:7" x14ac:dyDescent="0.3">
      <c r="B173" s="2" t="s">
        <v>100</v>
      </c>
      <c r="C173" s="2">
        <v>0.57917643120187479</v>
      </c>
      <c r="D173" s="2">
        <v>20.133670749464763</v>
      </c>
      <c r="E173" s="2">
        <f t="shared" si="12"/>
        <v>7.4494581773019624</v>
      </c>
      <c r="F173" s="2"/>
      <c r="G173" s="2">
        <v>346</v>
      </c>
    </row>
    <row r="174" spans="1:7" x14ac:dyDescent="0.3">
      <c r="B174" s="2" t="s">
        <v>101</v>
      </c>
      <c r="C174" s="2">
        <v>0.86039504519584875</v>
      </c>
      <c r="D174" s="2">
        <v>24.80695673889872</v>
      </c>
      <c r="E174" s="2">
        <f t="shared" si="12"/>
        <v>9.1785739933925257</v>
      </c>
      <c r="F174" s="2"/>
      <c r="G174" s="2">
        <v>514</v>
      </c>
    </row>
    <row r="175" spans="1:7" x14ac:dyDescent="0.3">
      <c r="B175" s="2" t="s">
        <v>102</v>
      </c>
      <c r="C175" s="2">
        <v>0.57415467023769662</v>
      </c>
      <c r="D175" s="2">
        <v>20.063251304768038</v>
      </c>
      <c r="E175" s="2">
        <f t="shared" si="12"/>
        <v>7.4234029827641734</v>
      </c>
      <c r="F175" s="2"/>
      <c r="G175" s="2">
        <v>343</v>
      </c>
    </row>
    <row r="176" spans="1:7" x14ac:dyDescent="0.3">
      <c r="B176" s="9" t="s">
        <v>84</v>
      </c>
      <c r="C176" s="9"/>
      <c r="D176" s="9"/>
      <c r="E176" s="2"/>
      <c r="F176" s="9">
        <v>835.27497660465758</v>
      </c>
      <c r="G176" s="2"/>
    </row>
    <row r="177" spans="1:7" x14ac:dyDescent="0.3">
      <c r="E177" s="2">
        <f>AVERAGE(E162:E175)</f>
        <v>8.3923052944188594</v>
      </c>
    </row>
    <row r="178" spans="1:7" x14ac:dyDescent="0.3">
      <c r="B178" s="2" t="s">
        <v>0</v>
      </c>
      <c r="C178" s="2" t="s">
        <v>2</v>
      </c>
      <c r="D178" s="2" t="s">
        <v>3</v>
      </c>
      <c r="E178" s="2"/>
      <c r="F178" s="2" t="s">
        <v>106</v>
      </c>
      <c r="G178" s="2" t="s">
        <v>107</v>
      </c>
    </row>
    <row r="179" spans="1:7" x14ac:dyDescent="0.3">
      <c r="A179" t="s">
        <v>109</v>
      </c>
      <c r="B179" s="2" t="s">
        <v>19</v>
      </c>
      <c r="C179" s="2">
        <v>0.73423159539152505</v>
      </c>
      <c r="D179" s="2">
        <v>20.856089304618486</v>
      </c>
      <c r="E179" s="2">
        <f>D179*0.37</f>
        <v>7.7167530427088398</v>
      </c>
      <c r="F179" s="2"/>
      <c r="G179" s="2">
        <v>376</v>
      </c>
    </row>
    <row r="180" spans="1:7" x14ac:dyDescent="0.3">
      <c r="B180" s="2" t="s">
        <v>9</v>
      </c>
      <c r="C180" s="2">
        <v>0.91388400702987693</v>
      </c>
      <c r="D180" s="2">
        <v>23.777626757818489</v>
      </c>
      <c r="E180" s="2">
        <f t="shared" ref="E180:E194" si="13">D180*0.37</f>
        <v>8.7977219003928404</v>
      </c>
      <c r="F180" s="2"/>
      <c r="G180" s="2">
        <v>468</v>
      </c>
    </row>
    <row r="181" spans="1:7" x14ac:dyDescent="0.3">
      <c r="B181" s="2" t="s">
        <v>13</v>
      </c>
      <c r="C181" s="2">
        <v>1.226322983792228</v>
      </c>
      <c r="D181" s="2">
        <v>27.028562275958503</v>
      </c>
      <c r="E181" s="2">
        <f t="shared" si="13"/>
        <v>10.000568042104646</v>
      </c>
      <c r="F181" s="2"/>
      <c r="G181" s="2">
        <v>628</v>
      </c>
    </row>
    <row r="182" spans="1:7" x14ac:dyDescent="0.3">
      <c r="B182" s="2" t="s">
        <v>20</v>
      </c>
      <c r="C182" s="2">
        <v>1.0622925209919938</v>
      </c>
      <c r="D182" s="2">
        <v>24.974588987288627</v>
      </c>
      <c r="E182" s="2">
        <f t="shared" si="13"/>
        <v>9.2405979252967914</v>
      </c>
      <c r="F182" s="2"/>
      <c r="G182" s="2">
        <v>544</v>
      </c>
    </row>
    <row r="183" spans="1:7" x14ac:dyDescent="0.3">
      <c r="B183" s="2" t="s">
        <v>24</v>
      </c>
      <c r="C183" s="2">
        <v>1.0212849052919353</v>
      </c>
      <c r="D183" s="2">
        <v>24.657459840598207</v>
      </c>
      <c r="E183" s="2">
        <f t="shared" si="13"/>
        <v>9.123260141021337</v>
      </c>
      <c r="F183" s="2"/>
      <c r="G183" s="2">
        <v>523</v>
      </c>
    </row>
    <row r="184" spans="1:7" x14ac:dyDescent="0.3">
      <c r="B184" s="2" t="s">
        <v>36</v>
      </c>
      <c r="C184" s="2">
        <v>1.0115211872681118</v>
      </c>
      <c r="D184" s="2">
        <v>24.426665397682662</v>
      </c>
      <c r="E184" s="2">
        <f t="shared" si="13"/>
        <v>9.0378661971425842</v>
      </c>
      <c r="F184" s="2"/>
      <c r="G184" s="2">
        <v>518</v>
      </c>
    </row>
    <row r="185" spans="1:7" x14ac:dyDescent="0.3">
      <c r="B185" s="2" t="s">
        <v>110</v>
      </c>
      <c r="C185" s="2">
        <v>1.034954110525288</v>
      </c>
      <c r="D185" s="2">
        <v>24.505250861356558</v>
      </c>
      <c r="E185" s="2">
        <f t="shared" si="13"/>
        <v>9.0669428187019268</v>
      </c>
      <c r="F185" s="2"/>
      <c r="G185" s="2">
        <v>530</v>
      </c>
    </row>
    <row r="186" spans="1:7" x14ac:dyDescent="0.3">
      <c r="B186" s="2" t="s">
        <v>98</v>
      </c>
      <c r="C186" s="2">
        <v>0.86701816051552427</v>
      </c>
      <c r="D186" s="2">
        <v>22.872795326491683</v>
      </c>
      <c r="E186" s="2">
        <f t="shared" si="13"/>
        <v>8.462934270801922</v>
      </c>
      <c r="F186" s="2"/>
      <c r="G186" s="2">
        <v>444</v>
      </c>
    </row>
    <row r="187" spans="1:7" x14ac:dyDescent="0.3">
      <c r="B187" s="2" t="s">
        <v>99</v>
      </c>
      <c r="C187" s="2">
        <v>0.753759031439172</v>
      </c>
      <c r="D187" s="2">
        <v>21.331749537092247</v>
      </c>
      <c r="E187" s="2">
        <f t="shared" si="13"/>
        <v>7.8927473287241314</v>
      </c>
      <c r="F187" s="2"/>
      <c r="G187" s="2">
        <v>386</v>
      </c>
    </row>
    <row r="188" spans="1:7" x14ac:dyDescent="0.3">
      <c r="B188" s="2" t="s">
        <v>101</v>
      </c>
      <c r="C188" s="2">
        <v>1.3278656512399922</v>
      </c>
      <c r="D188" s="2">
        <v>28.413904328836022</v>
      </c>
      <c r="E188" s="2">
        <f t="shared" si="13"/>
        <v>10.513144601669328</v>
      </c>
      <c r="F188" s="2"/>
      <c r="G188" s="2">
        <v>680</v>
      </c>
    </row>
    <row r="189" spans="1:7" x14ac:dyDescent="0.3">
      <c r="B189" s="2" t="s">
        <v>102</v>
      </c>
      <c r="C189" s="2">
        <v>1.0466705721538763</v>
      </c>
      <c r="D189" s="2">
        <v>25.133903928165697</v>
      </c>
      <c r="E189" s="2">
        <f t="shared" si="13"/>
        <v>9.2995444534213085</v>
      </c>
      <c r="F189" s="2"/>
      <c r="G189" s="2">
        <v>536</v>
      </c>
    </row>
    <row r="190" spans="1:7" x14ac:dyDescent="0.3">
      <c r="B190" s="2" t="s">
        <v>104</v>
      </c>
      <c r="C190" s="2">
        <v>1.0896309314586996</v>
      </c>
      <c r="D190" s="2">
        <v>25.65484188307434</v>
      </c>
      <c r="E190" s="2">
        <f t="shared" si="13"/>
        <v>9.4922914967375061</v>
      </c>
      <c r="F190" s="2"/>
      <c r="G190" s="2">
        <v>558</v>
      </c>
    </row>
    <row r="191" spans="1:7" x14ac:dyDescent="0.3">
      <c r="B191" s="2" t="s">
        <v>111</v>
      </c>
      <c r="C191" s="2">
        <v>0.84163249365358328</v>
      </c>
      <c r="D191" s="2">
        <v>22.314119086784149</v>
      </c>
      <c r="E191" s="2">
        <f t="shared" si="13"/>
        <v>8.2562240621101353</v>
      </c>
      <c r="F191" s="2"/>
      <c r="G191" s="2">
        <v>431</v>
      </c>
    </row>
    <row r="192" spans="1:7" x14ac:dyDescent="0.3">
      <c r="B192" s="2" t="s">
        <v>112</v>
      </c>
      <c r="C192" s="2">
        <v>1.3962116774067566</v>
      </c>
      <c r="D192" s="2">
        <v>29.366136195583181</v>
      </c>
      <c r="E192" s="2">
        <f t="shared" si="13"/>
        <v>10.865470392365777</v>
      </c>
      <c r="F192" s="2"/>
      <c r="G192" s="2">
        <v>715</v>
      </c>
    </row>
    <row r="193" spans="1:7" x14ac:dyDescent="0.3">
      <c r="B193" s="2" t="s">
        <v>113</v>
      </c>
      <c r="C193" s="2">
        <v>1.3239601640304628</v>
      </c>
      <c r="D193" s="2">
        <v>27.900995332755112</v>
      </c>
      <c r="E193" s="2">
        <f t="shared" si="13"/>
        <v>10.323368273119392</v>
      </c>
      <c r="F193" s="2"/>
      <c r="G193" s="2">
        <v>678</v>
      </c>
    </row>
    <row r="194" spans="1:7" x14ac:dyDescent="0.3">
      <c r="B194" s="2" t="s">
        <v>114</v>
      </c>
      <c r="C194" s="2">
        <v>0.68346026166764307</v>
      </c>
      <c r="D194" s="2">
        <v>19.839079825716691</v>
      </c>
      <c r="E194" s="2">
        <f t="shared" si="13"/>
        <v>7.3404595355151754</v>
      </c>
      <c r="F194" s="2"/>
      <c r="G194" s="2">
        <v>350</v>
      </c>
    </row>
    <row r="195" spans="1:7" x14ac:dyDescent="0.3">
      <c r="B195" s="9" t="s">
        <v>115</v>
      </c>
      <c r="C195" s="9"/>
      <c r="D195" s="9"/>
      <c r="E195" s="2"/>
      <c r="F195" s="9">
        <v>788.6839486350832</v>
      </c>
      <c r="G195" s="2"/>
    </row>
    <row r="196" spans="1:7" x14ac:dyDescent="0.3">
      <c r="E196" s="2">
        <f>AVERAGE(E179:E194)</f>
        <v>9.0893684051146018</v>
      </c>
    </row>
    <row r="197" spans="1:7" x14ac:dyDescent="0.3">
      <c r="B197" s="2" t="s">
        <v>0</v>
      </c>
      <c r="C197" s="2" t="s">
        <v>2</v>
      </c>
      <c r="D197" s="2" t="s">
        <v>3</v>
      </c>
      <c r="E197" s="2"/>
      <c r="F197" s="2" t="s">
        <v>106</v>
      </c>
      <c r="G197" s="2" t="s">
        <v>107</v>
      </c>
    </row>
    <row r="198" spans="1:7" x14ac:dyDescent="0.3">
      <c r="A198" t="s">
        <v>116</v>
      </c>
      <c r="B198" s="2" t="s">
        <v>4</v>
      </c>
      <c r="C198" s="2">
        <v>0.765790506080816</v>
      </c>
      <c r="D198" s="2">
        <v>24.103272482251814</v>
      </c>
      <c r="E198" s="2">
        <f>D198*0.37</f>
        <v>8.9182108184331703</v>
      </c>
      <c r="F198" s="2"/>
      <c r="G198" s="2">
        <v>488</v>
      </c>
    </row>
    <row r="199" spans="1:7" x14ac:dyDescent="0.3">
      <c r="B199" s="2" t="s">
        <v>19</v>
      </c>
      <c r="C199" s="2">
        <v>0.63868183601412321</v>
      </c>
      <c r="D199" s="2">
        <v>21.168683875303135</v>
      </c>
      <c r="E199" s="2">
        <f t="shared" ref="E199:E211" si="14">D199*0.37</f>
        <v>7.83241303386216</v>
      </c>
      <c r="F199" s="2"/>
      <c r="G199" s="2">
        <v>407</v>
      </c>
    </row>
    <row r="200" spans="1:7" x14ac:dyDescent="0.3">
      <c r="B200" s="2" t="s">
        <v>8</v>
      </c>
      <c r="C200" s="2">
        <v>0.79874460572773642</v>
      </c>
      <c r="D200" s="2">
        <v>24.143130783649099</v>
      </c>
      <c r="E200" s="2">
        <f t="shared" si="14"/>
        <v>8.9329583899501657</v>
      </c>
      <c r="F200" s="2"/>
      <c r="G200" s="2">
        <v>509</v>
      </c>
    </row>
    <row r="201" spans="1:7" x14ac:dyDescent="0.3">
      <c r="B201" s="2" t="s">
        <v>12</v>
      </c>
      <c r="C201" s="2">
        <v>0.88819144762652025</v>
      </c>
      <c r="D201" s="2">
        <v>25.696593599786837</v>
      </c>
      <c r="E201" s="2">
        <f t="shared" si="14"/>
        <v>9.5077396319211296</v>
      </c>
      <c r="F201" s="2"/>
      <c r="G201" s="2">
        <v>566</v>
      </c>
    </row>
    <row r="202" spans="1:7" x14ac:dyDescent="0.3">
      <c r="B202" s="2" t="s">
        <v>14</v>
      </c>
      <c r="C202" s="2">
        <v>1.1612397018438603</v>
      </c>
      <c r="D202" s="2">
        <v>29.491780602141219</v>
      </c>
      <c r="E202" s="2">
        <f t="shared" si="14"/>
        <v>10.911958822792251</v>
      </c>
      <c r="F202" s="2"/>
      <c r="G202" s="2">
        <v>740</v>
      </c>
    </row>
    <row r="203" spans="1:7" x14ac:dyDescent="0.3">
      <c r="B203" s="2" t="s">
        <v>23</v>
      </c>
      <c r="C203" s="2">
        <v>0.51314240878775996</v>
      </c>
      <c r="D203" s="2">
        <v>19.076911740750866</v>
      </c>
      <c r="E203" s="2">
        <f t="shared" si="14"/>
        <v>7.0584573440778202</v>
      </c>
      <c r="F203" s="2"/>
      <c r="G203" s="2">
        <v>327</v>
      </c>
    </row>
    <row r="204" spans="1:7" x14ac:dyDescent="0.3">
      <c r="B204" s="2" t="s">
        <v>62</v>
      </c>
      <c r="C204" s="2">
        <v>0.55237347979599838</v>
      </c>
      <c r="D204" s="2">
        <v>20.270377389322494</v>
      </c>
      <c r="E204" s="2">
        <f t="shared" si="14"/>
        <v>7.5000396340493225</v>
      </c>
      <c r="F204" s="2"/>
      <c r="G204" s="2">
        <v>352</v>
      </c>
    </row>
    <row r="205" spans="1:7" x14ac:dyDescent="0.3">
      <c r="B205" s="2" t="s">
        <v>110</v>
      </c>
      <c r="C205" s="2">
        <v>0.76892899176147511</v>
      </c>
      <c r="D205" s="2">
        <v>24.066198949126445</v>
      </c>
      <c r="E205" s="2">
        <f t="shared" si="14"/>
        <v>8.9044936111767843</v>
      </c>
      <c r="F205" s="2"/>
      <c r="G205" s="2">
        <v>490</v>
      </c>
    </row>
    <row r="206" spans="1:7" x14ac:dyDescent="0.3">
      <c r="B206" s="2" t="s">
        <v>98</v>
      </c>
      <c r="C206" s="2">
        <v>0.63711259317379365</v>
      </c>
      <c r="D206" s="2">
        <v>21.544584823900571</v>
      </c>
      <c r="E206" s="2">
        <f t="shared" si="14"/>
        <v>7.9714963848432117</v>
      </c>
      <c r="F206" s="2"/>
      <c r="G206" s="2">
        <v>406</v>
      </c>
    </row>
    <row r="207" spans="1:7" x14ac:dyDescent="0.3">
      <c r="B207" s="2" t="s">
        <v>99</v>
      </c>
      <c r="C207" s="2">
        <v>1.0137308748528835</v>
      </c>
      <c r="D207" s="2">
        <v>27.772127169889728</v>
      </c>
      <c r="E207" s="2">
        <f t="shared" si="14"/>
        <v>10.275687052859199</v>
      </c>
      <c r="F207" s="2"/>
      <c r="G207" s="2">
        <v>646</v>
      </c>
    </row>
    <row r="208" spans="1:7" x14ac:dyDescent="0.3">
      <c r="B208" s="2" t="s">
        <v>100</v>
      </c>
      <c r="C208" s="2">
        <v>0.80659081992938397</v>
      </c>
      <c r="D208" s="2">
        <v>24.088656675325712</v>
      </c>
      <c r="E208" s="2">
        <f t="shared" si="14"/>
        <v>8.9128029698705138</v>
      </c>
      <c r="F208" s="2"/>
      <c r="G208" s="2">
        <v>514</v>
      </c>
    </row>
    <row r="209" spans="1:7" x14ac:dyDescent="0.3">
      <c r="B209" s="2" t="s">
        <v>99</v>
      </c>
      <c r="C209" s="2">
        <v>0.85366810513927038</v>
      </c>
      <c r="D209" s="2">
        <v>25.016454728943831</v>
      </c>
      <c r="E209" s="2">
        <f t="shared" si="14"/>
        <v>9.256088249709217</v>
      </c>
      <c r="F209" s="2"/>
      <c r="G209" s="2">
        <v>544</v>
      </c>
    </row>
    <row r="210" spans="1:7" x14ac:dyDescent="0.3">
      <c r="B210" s="2" t="s">
        <v>100</v>
      </c>
      <c r="C210" s="2">
        <v>1.0184386033738719</v>
      </c>
      <c r="D210" s="2">
        <v>27.165114411224955</v>
      </c>
      <c r="E210" s="2">
        <f t="shared" si="14"/>
        <v>10.051092332153233</v>
      </c>
      <c r="F210" s="2"/>
      <c r="G210" s="2">
        <v>649</v>
      </c>
    </row>
    <row r="211" spans="1:7" x14ac:dyDescent="0.3">
      <c r="B211" s="2" t="s">
        <v>102</v>
      </c>
      <c r="C211" s="2">
        <v>0.96194586112200864</v>
      </c>
      <c r="D211" s="2">
        <v>26.906699175480195</v>
      </c>
      <c r="E211" s="2">
        <f t="shared" si="14"/>
        <v>9.9554786949276721</v>
      </c>
      <c r="F211" s="2"/>
      <c r="G211" s="2">
        <v>613</v>
      </c>
    </row>
    <row r="212" spans="1:7" x14ac:dyDescent="0.3">
      <c r="B212" s="9" t="s">
        <v>105</v>
      </c>
      <c r="C212" s="9"/>
      <c r="D212" s="9"/>
      <c r="E212" s="2"/>
      <c r="F212" s="9">
        <v>1078.9977862934388</v>
      </c>
      <c r="G212" s="2"/>
    </row>
    <row r="213" spans="1:7" x14ac:dyDescent="0.3">
      <c r="E213" s="2">
        <f>AVERAGE(E198:E211)</f>
        <v>8.9992083550447042</v>
      </c>
    </row>
    <row r="214" spans="1:7" x14ac:dyDescent="0.3">
      <c r="B214" s="2" t="s">
        <v>0</v>
      </c>
      <c r="C214" s="2" t="s">
        <v>2</v>
      </c>
      <c r="D214" s="2" t="s">
        <v>3</v>
      </c>
      <c r="E214" s="2"/>
      <c r="F214" s="2" t="s">
        <v>106</v>
      </c>
      <c r="G214" s="2" t="s">
        <v>107</v>
      </c>
    </row>
    <row r="215" spans="1:7" x14ac:dyDescent="0.3">
      <c r="A215" t="s">
        <v>117</v>
      </c>
      <c r="B215" s="2" t="s">
        <v>6</v>
      </c>
      <c r="C215" s="2">
        <v>0.71592091571279914</v>
      </c>
      <c r="D215" s="2">
        <v>24.695381455020073</v>
      </c>
      <c r="E215" s="2">
        <f>D215*0.37</f>
        <v>9.1372911383574262</v>
      </c>
      <c r="F215" s="2"/>
      <c r="G215" s="2">
        <v>516</v>
      </c>
    </row>
    <row r="216" spans="1:7" x14ac:dyDescent="0.3">
      <c r="B216" s="2" t="s">
        <v>12</v>
      </c>
      <c r="C216" s="2">
        <v>1.0280957336108221</v>
      </c>
      <c r="D216" s="2">
        <v>29.211850820803754</v>
      </c>
      <c r="E216" s="2">
        <f t="shared" ref="E216:E232" si="15">D216*0.37</f>
        <v>10.808384803697388</v>
      </c>
      <c r="F216" s="2"/>
      <c r="G216" s="2">
        <v>741</v>
      </c>
    </row>
    <row r="217" spans="1:7" x14ac:dyDescent="0.3">
      <c r="B217" s="2" t="s">
        <v>34</v>
      </c>
      <c r="C217" s="2">
        <v>0.94484911550468254</v>
      </c>
      <c r="D217" s="2">
        <v>27.356592766591728</v>
      </c>
      <c r="E217" s="2">
        <f t="shared" si="15"/>
        <v>10.121939323638939</v>
      </c>
      <c r="F217" s="2"/>
      <c r="G217" s="2">
        <v>681</v>
      </c>
    </row>
    <row r="218" spans="1:7" x14ac:dyDescent="0.3">
      <c r="B218" s="2" t="s">
        <v>23</v>
      </c>
      <c r="C218" s="2">
        <v>1.2986472424557753</v>
      </c>
      <c r="D218" s="2">
        <v>32.950093459280872</v>
      </c>
      <c r="E218" s="2">
        <f t="shared" si="15"/>
        <v>12.191534579933922</v>
      </c>
      <c r="F218" s="2"/>
      <c r="G218" s="2">
        <v>936</v>
      </c>
    </row>
    <row r="219" spans="1:7" x14ac:dyDescent="0.3">
      <c r="B219" s="2" t="s">
        <v>20</v>
      </c>
      <c r="C219" s="2">
        <v>1.2611862643080125</v>
      </c>
      <c r="D219" s="2">
        <v>31.766819278740762</v>
      </c>
      <c r="E219" s="2">
        <f t="shared" si="15"/>
        <v>11.753723133134082</v>
      </c>
      <c r="F219" s="2"/>
      <c r="G219" s="2">
        <v>909</v>
      </c>
    </row>
    <row r="220" spans="1:7" x14ac:dyDescent="0.3">
      <c r="B220" s="2" t="s">
        <v>17</v>
      </c>
      <c r="C220" s="2">
        <v>0.65764828303850154</v>
      </c>
      <c r="D220" s="2">
        <v>24.148194878085437</v>
      </c>
      <c r="E220" s="2">
        <f t="shared" si="15"/>
        <v>8.9348321048916119</v>
      </c>
      <c r="F220" s="2"/>
      <c r="G220" s="2">
        <v>474</v>
      </c>
    </row>
    <row r="221" spans="1:7" x14ac:dyDescent="0.3">
      <c r="B221" s="2" t="s">
        <v>62</v>
      </c>
      <c r="C221" s="2">
        <v>1.190426638917794</v>
      </c>
      <c r="D221" s="2">
        <v>30.492964890168736</v>
      </c>
      <c r="E221" s="2">
        <f t="shared" si="15"/>
        <v>11.282397009362432</v>
      </c>
      <c r="F221" s="2"/>
      <c r="G221" s="2">
        <v>858</v>
      </c>
    </row>
    <row r="222" spans="1:7" x14ac:dyDescent="0.3">
      <c r="B222" s="2" t="s">
        <v>24</v>
      </c>
      <c r="C222" s="2">
        <v>1.1793270898369754</v>
      </c>
      <c r="D222" s="2">
        <v>31.7106884726734</v>
      </c>
      <c r="E222" s="2">
        <f t="shared" si="15"/>
        <v>11.732954734889159</v>
      </c>
      <c r="F222" s="2"/>
      <c r="G222" s="2">
        <v>850</v>
      </c>
    </row>
    <row r="223" spans="1:7" x14ac:dyDescent="0.3">
      <c r="B223" s="2" t="s">
        <v>28</v>
      </c>
      <c r="C223" s="2">
        <v>1.1890391952826918</v>
      </c>
      <c r="D223" s="2">
        <v>32.26983087580345</v>
      </c>
      <c r="E223" s="2">
        <f t="shared" si="15"/>
        <v>11.939837424047276</v>
      </c>
      <c r="F223" s="2"/>
      <c r="G223" s="2">
        <v>857</v>
      </c>
    </row>
    <row r="224" spans="1:7" x14ac:dyDescent="0.3">
      <c r="B224" s="2" t="s">
        <v>35</v>
      </c>
      <c r="C224" s="2">
        <v>1.3277835587929241</v>
      </c>
      <c r="D224" s="2">
        <v>33.16742764717516</v>
      </c>
      <c r="E224" s="2">
        <f t="shared" si="15"/>
        <v>12.271948229454809</v>
      </c>
      <c r="F224" s="2"/>
      <c r="G224" s="2">
        <v>957</v>
      </c>
    </row>
    <row r="225" spans="1:7" x14ac:dyDescent="0.3">
      <c r="B225" s="2" t="s">
        <v>86</v>
      </c>
      <c r="C225" s="2">
        <v>0.83107873742629212</v>
      </c>
      <c r="D225" s="2">
        <v>26.03213444919345</v>
      </c>
      <c r="E225" s="2">
        <f t="shared" si="15"/>
        <v>9.6318897462015762</v>
      </c>
      <c r="F225" s="2"/>
      <c r="G225" s="2">
        <v>599</v>
      </c>
    </row>
    <row r="226" spans="1:7" x14ac:dyDescent="0.3">
      <c r="B226" s="2" t="s">
        <v>24</v>
      </c>
      <c r="C226" s="2">
        <v>1.0766562608394032</v>
      </c>
      <c r="D226" s="2">
        <v>30.217326607118533</v>
      </c>
      <c r="E226" s="2">
        <f t="shared" si="15"/>
        <v>11.180410844633856</v>
      </c>
      <c r="F226" s="2"/>
      <c r="G226" s="2">
        <v>776</v>
      </c>
    </row>
    <row r="227" spans="1:7" x14ac:dyDescent="0.3">
      <c r="B227" s="2" t="s">
        <v>28</v>
      </c>
      <c r="C227" s="2">
        <v>0.8491155046826222</v>
      </c>
      <c r="D227" s="2">
        <v>26.66512160345286</v>
      </c>
      <c r="E227" s="2">
        <f t="shared" si="15"/>
        <v>9.8660949932775583</v>
      </c>
      <c r="F227" s="2"/>
      <c r="G227" s="2">
        <v>612</v>
      </c>
    </row>
    <row r="228" spans="1:7" x14ac:dyDescent="0.3">
      <c r="B228" s="2" t="s">
        <v>110</v>
      </c>
      <c r="C228" s="2">
        <v>1.001734304543878</v>
      </c>
      <c r="D228" s="2">
        <v>29.498405704004654</v>
      </c>
      <c r="E228" s="2">
        <f t="shared" si="15"/>
        <v>10.914410110481722</v>
      </c>
      <c r="F228" s="2"/>
      <c r="G228" s="2">
        <v>722</v>
      </c>
    </row>
    <row r="229" spans="1:7" x14ac:dyDescent="0.3">
      <c r="B229" s="2" t="s">
        <v>98</v>
      </c>
      <c r="C229" s="2">
        <v>0.78529309746791542</v>
      </c>
      <c r="D229" s="2">
        <v>26.004056926854791</v>
      </c>
      <c r="E229" s="2">
        <f t="shared" si="15"/>
        <v>9.6215010629362716</v>
      </c>
      <c r="F229" s="2"/>
      <c r="G229" s="2">
        <v>566</v>
      </c>
    </row>
    <row r="230" spans="1:7" x14ac:dyDescent="0.3">
      <c r="B230" s="2" t="s">
        <v>99</v>
      </c>
      <c r="C230" s="2">
        <v>0.69649670482136661</v>
      </c>
      <c r="D230" s="2">
        <v>24.084160123478526</v>
      </c>
      <c r="E230" s="2">
        <f t="shared" si="15"/>
        <v>8.9111392456870551</v>
      </c>
      <c r="F230" s="2"/>
      <c r="G230" s="2">
        <v>502</v>
      </c>
    </row>
    <row r="231" spans="1:7" x14ac:dyDescent="0.3">
      <c r="B231" s="2" t="s">
        <v>100</v>
      </c>
      <c r="C231" s="2">
        <v>0.94623655913978499</v>
      </c>
      <c r="D231" s="2">
        <v>28.034318053371209</v>
      </c>
      <c r="E231" s="2">
        <f t="shared" si="15"/>
        <v>10.372697679747347</v>
      </c>
      <c r="F231" s="2"/>
      <c r="G231" s="2">
        <v>682</v>
      </c>
    </row>
    <row r="232" spans="1:7" x14ac:dyDescent="0.3">
      <c r="B232" s="2" t="s">
        <v>101</v>
      </c>
      <c r="C232" s="2">
        <v>0.82969129379118978</v>
      </c>
      <c r="D232" s="2">
        <v>26.700436298686679</v>
      </c>
      <c r="E232" s="2">
        <f t="shared" si="15"/>
        <v>9.8791614305140705</v>
      </c>
      <c r="F232" s="2"/>
      <c r="G232" s="2">
        <v>598</v>
      </c>
    </row>
    <row r="233" spans="1:7" x14ac:dyDescent="0.3">
      <c r="B233" s="9" t="s">
        <v>118</v>
      </c>
      <c r="C233" s="9"/>
      <c r="D233" s="9"/>
      <c r="E233" s="2"/>
      <c r="F233" s="9">
        <v>1012.7997614673782</v>
      </c>
      <c r="G233" s="2"/>
    </row>
    <row r="234" spans="1:7" x14ac:dyDescent="0.3">
      <c r="E234" s="2">
        <f>AVERAGE(E215:E232)</f>
        <v>10.586230421938138</v>
      </c>
    </row>
    <row r="235" spans="1:7" x14ac:dyDescent="0.3">
      <c r="B235" s="2" t="s">
        <v>0</v>
      </c>
      <c r="C235" s="2" t="s">
        <v>2</v>
      </c>
      <c r="D235" s="2" t="s">
        <v>3</v>
      </c>
      <c r="E235" s="2"/>
      <c r="F235" s="2" t="s">
        <v>106</v>
      </c>
      <c r="G235" s="2" t="s">
        <v>107</v>
      </c>
    </row>
    <row r="236" spans="1:7" x14ac:dyDescent="0.3">
      <c r="A236" t="s">
        <v>119</v>
      </c>
      <c r="B236" s="2" t="s">
        <v>4</v>
      </c>
      <c r="C236" s="2">
        <v>1.0777117557963416</v>
      </c>
      <c r="D236" s="2">
        <v>23.032762306637295</v>
      </c>
      <c r="E236" s="2">
        <f>D236*0.37</f>
        <v>8.5221220534557993</v>
      </c>
      <c r="F236" s="2"/>
      <c r="G236" s="2">
        <v>555</v>
      </c>
    </row>
    <row r="237" spans="1:7" x14ac:dyDescent="0.3">
      <c r="B237" s="2" t="s">
        <v>6</v>
      </c>
      <c r="C237" s="2">
        <v>1.0932463396636762</v>
      </c>
      <c r="D237" s="2">
        <v>26.410598688582741</v>
      </c>
      <c r="E237" s="2">
        <f t="shared" ref="E237:E253" si="16">D237*0.37</f>
        <v>9.7719215147756149</v>
      </c>
      <c r="F237" s="2"/>
      <c r="G237" s="2">
        <v>563</v>
      </c>
    </row>
    <row r="238" spans="1:7" x14ac:dyDescent="0.3">
      <c r="B238" s="2" t="s">
        <v>7</v>
      </c>
      <c r="C238" s="2">
        <v>2.0117286108198376</v>
      </c>
      <c r="D238" s="2">
        <v>35.276584961253931</v>
      </c>
      <c r="E238" s="2">
        <f t="shared" si="16"/>
        <v>13.052336435663955</v>
      </c>
      <c r="F238" s="2"/>
      <c r="G238" s="2">
        <v>1036</v>
      </c>
    </row>
    <row r="239" spans="1:7" x14ac:dyDescent="0.3">
      <c r="B239" s="2" t="s">
        <v>10</v>
      </c>
      <c r="C239" s="2">
        <v>1.200046603751602</v>
      </c>
      <c r="D239" s="2">
        <v>28.591517132121329</v>
      </c>
      <c r="E239" s="2">
        <f t="shared" si="16"/>
        <v>10.578861338884892</v>
      </c>
      <c r="F239" s="2"/>
      <c r="G239" s="2">
        <v>618</v>
      </c>
    </row>
    <row r="240" spans="1:7" x14ac:dyDescent="0.3">
      <c r="B240" s="2" t="s">
        <v>34</v>
      </c>
      <c r="C240" s="2">
        <v>0.82915841391898704</v>
      </c>
      <c r="D240" s="2">
        <v>22.140750496410273</v>
      </c>
      <c r="E240" s="2">
        <f t="shared" si="16"/>
        <v>8.1920776836718012</v>
      </c>
      <c r="F240" s="2"/>
      <c r="G240" s="2">
        <v>427</v>
      </c>
    </row>
    <row r="241" spans="2:7" x14ac:dyDescent="0.3">
      <c r="B241" s="2" t="s">
        <v>14</v>
      </c>
      <c r="C241" s="2">
        <v>0.88741310342149216</v>
      </c>
      <c r="D241" s="2">
        <v>22.748138642255835</v>
      </c>
      <c r="E241" s="2">
        <f t="shared" si="16"/>
        <v>8.4168112976346592</v>
      </c>
      <c r="F241" s="2"/>
      <c r="G241" s="2">
        <v>457</v>
      </c>
    </row>
    <row r="242" spans="2:7" x14ac:dyDescent="0.3">
      <c r="B242" s="2" t="s">
        <v>15</v>
      </c>
      <c r="C242" s="2">
        <v>1.4641345294962911</v>
      </c>
      <c r="D242" s="2">
        <v>29.866454422283365</v>
      </c>
      <c r="E242" s="2">
        <f t="shared" si="16"/>
        <v>11.050588136244844</v>
      </c>
      <c r="F242" s="2"/>
      <c r="G242" s="2">
        <v>754</v>
      </c>
    </row>
    <row r="243" spans="2:7" x14ac:dyDescent="0.3">
      <c r="B243" s="2" t="s">
        <v>23</v>
      </c>
      <c r="C243" s="2">
        <v>1.8583245951299079</v>
      </c>
      <c r="D243" s="2">
        <v>36.002743401058126</v>
      </c>
      <c r="E243" s="2">
        <f t="shared" si="16"/>
        <v>13.321015058391506</v>
      </c>
      <c r="F243" s="2"/>
      <c r="G243" s="2">
        <v>957</v>
      </c>
    </row>
    <row r="244" spans="2:7" x14ac:dyDescent="0.3">
      <c r="B244" s="2" t="s">
        <v>110</v>
      </c>
      <c r="C244" s="2">
        <v>1.188395665851101</v>
      </c>
      <c r="D244" s="2">
        <v>27.167463379997969</v>
      </c>
      <c r="E244" s="2">
        <f t="shared" si="16"/>
        <v>10.051961450599249</v>
      </c>
      <c r="F244" s="2"/>
      <c r="G244" s="2">
        <v>612</v>
      </c>
    </row>
    <row r="245" spans="2:7" x14ac:dyDescent="0.3">
      <c r="B245" s="2" t="s">
        <v>98</v>
      </c>
      <c r="C245" s="2">
        <v>0.93013320905666241</v>
      </c>
      <c r="D245" s="2">
        <v>23.524560646425691</v>
      </c>
      <c r="E245" s="2">
        <f t="shared" si="16"/>
        <v>8.7040874391775063</v>
      </c>
      <c r="F245" s="2"/>
      <c r="G245" s="2">
        <v>479</v>
      </c>
    </row>
    <row r="246" spans="2:7" x14ac:dyDescent="0.3">
      <c r="B246" s="2" t="s">
        <v>99</v>
      </c>
      <c r="C246" s="2">
        <v>0.74371820264864652</v>
      </c>
      <c r="D246" s="2">
        <v>21.155912761056239</v>
      </c>
      <c r="E246" s="2">
        <f t="shared" si="16"/>
        <v>7.8276877215908085</v>
      </c>
      <c r="F246" s="2"/>
      <c r="G246" s="2">
        <v>383</v>
      </c>
    </row>
    <row r="247" spans="2:7" x14ac:dyDescent="0.3">
      <c r="B247" s="2" t="s">
        <v>101</v>
      </c>
      <c r="C247" s="2">
        <v>1.3301487436405297</v>
      </c>
      <c r="D247" s="2">
        <v>28.827482124184854</v>
      </c>
      <c r="E247" s="2">
        <f t="shared" si="16"/>
        <v>10.666168385948396</v>
      </c>
      <c r="F247" s="2"/>
      <c r="G247" s="2">
        <v>685</v>
      </c>
    </row>
    <row r="248" spans="2:7" x14ac:dyDescent="0.3">
      <c r="B248" s="2" t="s">
        <v>102</v>
      </c>
      <c r="C248" s="2">
        <v>1.1281991533651792</v>
      </c>
      <c r="D248" s="2">
        <v>26.261691841030853</v>
      </c>
      <c r="E248" s="2">
        <f t="shared" si="16"/>
        <v>9.7168259811814153</v>
      </c>
      <c r="F248" s="2"/>
      <c r="G248" s="2">
        <v>581</v>
      </c>
    </row>
    <row r="249" spans="2:7" x14ac:dyDescent="0.3">
      <c r="B249" s="2" t="s">
        <v>99</v>
      </c>
      <c r="C249" s="2">
        <v>1.0349916501611713</v>
      </c>
      <c r="D249" s="2">
        <v>25.15792276741449</v>
      </c>
      <c r="E249" s="2">
        <f t="shared" si="16"/>
        <v>9.308431423943361</v>
      </c>
      <c r="F249" s="2"/>
      <c r="G249" s="2">
        <v>533</v>
      </c>
    </row>
    <row r="250" spans="2:7" x14ac:dyDescent="0.3">
      <c r="B250" s="2" t="s">
        <v>100</v>
      </c>
      <c r="C250" s="2">
        <v>0.82915841391898704</v>
      </c>
      <c r="D250" s="2">
        <v>22.528202209302975</v>
      </c>
      <c r="E250" s="2">
        <f t="shared" si="16"/>
        <v>8.3354348174421009</v>
      </c>
      <c r="F250" s="2"/>
      <c r="G250" s="2">
        <v>427</v>
      </c>
    </row>
    <row r="251" spans="2:7" x14ac:dyDescent="0.3">
      <c r="B251" s="2" t="s">
        <v>101</v>
      </c>
      <c r="C251" s="2">
        <v>0.62138335469338613</v>
      </c>
      <c r="D251" s="2">
        <v>19.344164582134578</v>
      </c>
      <c r="E251" s="2">
        <f t="shared" si="16"/>
        <v>7.1573408953897939</v>
      </c>
      <c r="F251" s="2"/>
      <c r="G251" s="2">
        <v>320</v>
      </c>
    </row>
    <row r="252" spans="2:7" x14ac:dyDescent="0.3">
      <c r="B252" s="2" t="s">
        <v>102</v>
      </c>
      <c r="C252" s="2">
        <v>0.7553691405491475</v>
      </c>
      <c r="D252" s="2">
        <v>21.132476543430123</v>
      </c>
      <c r="E252" s="2">
        <f t="shared" si="16"/>
        <v>7.819016321069145</v>
      </c>
      <c r="F252" s="2"/>
      <c r="G252" s="2">
        <v>389</v>
      </c>
    </row>
    <row r="253" spans="2:7" x14ac:dyDescent="0.3">
      <c r="B253" s="2" t="s">
        <v>103</v>
      </c>
      <c r="C253" s="2">
        <v>0.66216163734513955</v>
      </c>
      <c r="D253" s="2">
        <v>20.024451633885128</v>
      </c>
      <c r="E253" s="2">
        <f t="shared" si="16"/>
        <v>7.409047104537497</v>
      </c>
      <c r="F253" s="2"/>
      <c r="G253" s="2">
        <v>341</v>
      </c>
    </row>
    <row r="254" spans="2:7" x14ac:dyDescent="0.3">
      <c r="B254" s="9" t="s">
        <v>105</v>
      </c>
      <c r="C254" s="9"/>
      <c r="D254" s="9"/>
      <c r="E254" s="2"/>
      <c r="F254" s="9">
        <v>828.24181073291277</v>
      </c>
      <c r="G254" s="2"/>
    </row>
    <row r="255" spans="2:7" x14ac:dyDescent="0.3">
      <c r="E255" s="2">
        <f>AVERAGE(E236:E253)</f>
        <v>9.4389852810890194</v>
      </c>
    </row>
    <row r="256" spans="2:7" x14ac:dyDescent="0.3">
      <c r="B256" s="2" t="s">
        <v>0</v>
      </c>
      <c r="C256" s="2" t="s">
        <v>2</v>
      </c>
      <c r="D256" s="2" t="s">
        <v>3</v>
      </c>
      <c r="E256" s="2"/>
      <c r="F256" s="2" t="s">
        <v>106</v>
      </c>
      <c r="G256" s="2" t="s">
        <v>107</v>
      </c>
    </row>
    <row r="257" spans="1:7" x14ac:dyDescent="0.3">
      <c r="A257" t="s">
        <v>120</v>
      </c>
      <c r="B257" s="2" t="s">
        <v>4</v>
      </c>
      <c r="C257" s="2">
        <v>1.4357539003783755</v>
      </c>
      <c r="D257" s="2">
        <v>35.859026661268089</v>
      </c>
      <c r="E257" s="2">
        <f>D257*0.37</f>
        <v>13.267839864669194</v>
      </c>
      <c r="F257" s="2"/>
      <c r="G257" s="2">
        <v>1108</v>
      </c>
    </row>
    <row r="258" spans="1:7" x14ac:dyDescent="0.3">
      <c r="B258" s="2" t="s">
        <v>5</v>
      </c>
      <c r="C258" s="2">
        <v>1.1597470585186338</v>
      </c>
      <c r="D258" s="2">
        <v>32.662802366334049</v>
      </c>
      <c r="E258" s="2">
        <f t="shared" ref="E258:E272" si="17">D258*0.37</f>
        <v>12.085236875543599</v>
      </c>
      <c r="F258" s="2"/>
      <c r="G258" s="2">
        <v>895</v>
      </c>
    </row>
    <row r="259" spans="1:7" x14ac:dyDescent="0.3">
      <c r="B259" s="2" t="s">
        <v>19</v>
      </c>
      <c r="C259" s="2">
        <v>1.1273518892862697</v>
      </c>
      <c r="D259" s="2">
        <v>32.004974169315538</v>
      </c>
      <c r="E259" s="2">
        <f t="shared" si="17"/>
        <v>11.841840442646749</v>
      </c>
      <c r="F259" s="2"/>
      <c r="G259" s="2">
        <v>870</v>
      </c>
    </row>
    <row r="260" spans="1:7" x14ac:dyDescent="0.3">
      <c r="B260" s="2" t="s">
        <v>6</v>
      </c>
      <c r="C260" s="2">
        <v>1.2374954646763074</v>
      </c>
      <c r="D260" s="2">
        <v>32.378820615506442</v>
      </c>
      <c r="E260" s="2">
        <f t="shared" si="17"/>
        <v>11.980163627737383</v>
      </c>
      <c r="F260" s="2"/>
      <c r="G260" s="2">
        <v>955</v>
      </c>
    </row>
    <row r="261" spans="1:7" x14ac:dyDescent="0.3">
      <c r="B261" s="2" t="s">
        <v>8</v>
      </c>
      <c r="C261" s="2">
        <v>1.2750738609858498</v>
      </c>
      <c r="D261" s="2">
        <v>33.613806163643275</v>
      </c>
      <c r="E261" s="2">
        <f t="shared" si="17"/>
        <v>12.437108280548012</v>
      </c>
      <c r="F261" s="2"/>
      <c r="G261" s="2">
        <v>984</v>
      </c>
    </row>
    <row r="262" spans="1:7" x14ac:dyDescent="0.3">
      <c r="B262" s="2" t="s">
        <v>11</v>
      </c>
      <c r="C262" s="2">
        <v>1.1506764111335717</v>
      </c>
      <c r="D262" s="2">
        <v>32.643553546485329</v>
      </c>
      <c r="E262" s="2">
        <f t="shared" si="17"/>
        <v>12.078114812199571</v>
      </c>
      <c r="F262" s="2"/>
      <c r="G262" s="2">
        <v>888</v>
      </c>
    </row>
    <row r="263" spans="1:7" x14ac:dyDescent="0.3">
      <c r="B263" s="2" t="s">
        <v>34</v>
      </c>
      <c r="C263" s="2">
        <v>0.93168506712279064</v>
      </c>
      <c r="D263" s="2">
        <v>29.128634772507009</v>
      </c>
      <c r="E263" s="2">
        <f t="shared" si="17"/>
        <v>10.777594865827593</v>
      </c>
      <c r="F263" s="2"/>
      <c r="G263" s="2">
        <v>719</v>
      </c>
    </row>
    <row r="264" spans="1:7" x14ac:dyDescent="0.3">
      <c r="B264" s="2" t="s">
        <v>22</v>
      </c>
      <c r="C264" s="2">
        <v>0.89799409112113204</v>
      </c>
      <c r="D264" s="2">
        <v>28.906913544715479</v>
      </c>
      <c r="E264" s="2">
        <f t="shared" si="17"/>
        <v>10.695558011544728</v>
      </c>
      <c r="F264" s="2"/>
      <c r="G264" s="2">
        <v>693</v>
      </c>
    </row>
    <row r="265" spans="1:7" x14ac:dyDescent="0.3">
      <c r="B265" s="2" t="s">
        <v>14</v>
      </c>
      <c r="C265" s="2">
        <v>1.1791841600580522</v>
      </c>
      <c r="D265" s="2">
        <v>32.995552149268754</v>
      </c>
      <c r="E265" s="2">
        <f t="shared" si="17"/>
        <v>12.208354295229439</v>
      </c>
      <c r="F265" s="2"/>
      <c r="G265" s="2">
        <v>910</v>
      </c>
    </row>
    <row r="266" spans="1:7" x14ac:dyDescent="0.3">
      <c r="B266" s="2" t="s">
        <v>16</v>
      </c>
      <c r="C266" s="2">
        <v>1.001658632664697</v>
      </c>
      <c r="D266" s="2">
        <v>30.367529309670935</v>
      </c>
      <c r="E266" s="2">
        <f t="shared" si="17"/>
        <v>11.235985844578247</v>
      </c>
      <c r="F266" s="2"/>
      <c r="G266" s="2">
        <v>773</v>
      </c>
    </row>
    <row r="267" spans="1:7" x14ac:dyDescent="0.3">
      <c r="B267" s="2" t="s">
        <v>17</v>
      </c>
      <c r="C267" s="2">
        <v>1.1169854351319131</v>
      </c>
      <c r="D267" s="2">
        <v>31.437574028366598</v>
      </c>
      <c r="E267" s="2">
        <f t="shared" si="17"/>
        <v>11.631902390495641</v>
      </c>
      <c r="F267" s="2"/>
      <c r="G267" s="2">
        <v>862</v>
      </c>
    </row>
    <row r="268" spans="1:7" x14ac:dyDescent="0.3">
      <c r="B268" s="2" t="s">
        <v>35</v>
      </c>
      <c r="C268" s="2">
        <v>1.3022858031410356</v>
      </c>
      <c r="D268" s="2">
        <v>34.67672437365546</v>
      </c>
      <c r="E268" s="2">
        <f t="shared" si="17"/>
        <v>12.830388018252521</v>
      </c>
      <c r="F268" s="2"/>
      <c r="G268" s="2">
        <v>1005</v>
      </c>
    </row>
    <row r="269" spans="1:7" x14ac:dyDescent="0.3">
      <c r="B269" s="2" t="s">
        <v>36</v>
      </c>
      <c r="C269" s="2">
        <v>0.95371378220079817</v>
      </c>
      <c r="D269" s="2">
        <v>32.207737729041277</v>
      </c>
      <c r="E269" s="2">
        <f t="shared" si="17"/>
        <v>11.916862959745272</v>
      </c>
      <c r="F269" s="2"/>
      <c r="G269" s="2">
        <v>736</v>
      </c>
    </row>
    <row r="270" spans="1:7" x14ac:dyDescent="0.3">
      <c r="B270" s="2" t="s">
        <v>25</v>
      </c>
      <c r="C270" s="2">
        <v>0.5273933551028871</v>
      </c>
      <c r="D270" s="2">
        <v>21.130235938650916</v>
      </c>
      <c r="E270" s="2">
        <f t="shared" si="17"/>
        <v>7.8181872973008391</v>
      </c>
      <c r="F270" s="2"/>
      <c r="G270" s="2">
        <v>407</v>
      </c>
    </row>
    <row r="271" spans="1:7" x14ac:dyDescent="0.3">
      <c r="B271" s="2" t="s">
        <v>99</v>
      </c>
      <c r="C271" s="2">
        <v>0.6116207951070336</v>
      </c>
      <c r="D271" s="2">
        <v>23.745013406530532</v>
      </c>
      <c r="E271" s="2">
        <f t="shared" si="17"/>
        <v>8.7856549604162968</v>
      </c>
      <c r="F271" s="2"/>
      <c r="G271" s="2">
        <v>472</v>
      </c>
    </row>
    <row r="272" spans="1:7" x14ac:dyDescent="0.3">
      <c r="B272" s="2" t="s">
        <v>100</v>
      </c>
      <c r="C272" s="2">
        <v>0.85264085419582236</v>
      </c>
      <c r="D272" s="2">
        <v>28.095631772645032</v>
      </c>
      <c r="E272" s="2">
        <f t="shared" si="17"/>
        <v>10.395383755878662</v>
      </c>
      <c r="F272" s="2"/>
      <c r="G272" s="2">
        <v>658</v>
      </c>
    </row>
    <row r="273" spans="1:7" x14ac:dyDescent="0.3">
      <c r="B273" s="9" t="s">
        <v>121</v>
      </c>
      <c r="C273" s="9"/>
      <c r="D273" s="9"/>
      <c r="E273" s="2"/>
      <c r="F273" s="9">
        <v>1119.2975742092169</v>
      </c>
      <c r="G273" s="2"/>
    </row>
    <row r="274" spans="1:7" x14ac:dyDescent="0.3">
      <c r="E274" s="2">
        <f>AVERAGE(E257:E272)</f>
        <v>11.37413601891336</v>
      </c>
    </row>
    <row r="275" spans="1:7" x14ac:dyDescent="0.3">
      <c r="B275" s="2" t="s">
        <v>0</v>
      </c>
      <c r="C275" s="2" t="s">
        <v>2</v>
      </c>
      <c r="D275" s="2" t="s">
        <v>3</v>
      </c>
      <c r="E275" s="2"/>
      <c r="F275" s="2" t="s">
        <v>106</v>
      </c>
      <c r="G275" s="2" t="s">
        <v>107</v>
      </c>
    </row>
    <row r="276" spans="1:7" x14ac:dyDescent="0.3">
      <c r="A276" t="s">
        <v>122</v>
      </c>
      <c r="B276" s="2" t="s">
        <v>4</v>
      </c>
      <c r="C276" s="2">
        <v>0.85318408299774762</v>
      </c>
      <c r="D276" s="2">
        <v>28.065749786114853</v>
      </c>
      <c r="E276" s="2">
        <f>D276*0.37</f>
        <v>10.384327420862496</v>
      </c>
      <c r="F276" s="2"/>
      <c r="G276" s="2">
        <v>625</v>
      </c>
    </row>
    <row r="277" spans="1:7" x14ac:dyDescent="0.3">
      <c r="B277" s="2" t="s">
        <v>19</v>
      </c>
      <c r="C277" s="2">
        <v>0.65934065934065933</v>
      </c>
      <c r="D277" s="2">
        <v>23.777897700645084</v>
      </c>
      <c r="E277" s="2">
        <f t="shared" ref="E277:E291" si="18">D277*0.37</f>
        <v>8.7978221492386819</v>
      </c>
      <c r="F277" s="2"/>
      <c r="G277" s="2">
        <v>483</v>
      </c>
    </row>
    <row r="278" spans="1:7" x14ac:dyDescent="0.3">
      <c r="B278" s="2" t="s">
        <v>9</v>
      </c>
      <c r="C278" s="2">
        <v>0.80950105794826299</v>
      </c>
      <c r="D278" s="2">
        <v>26.707447268241758</v>
      </c>
      <c r="E278" s="2">
        <f t="shared" si="18"/>
        <v>9.8817554892494499</v>
      </c>
      <c r="F278" s="2"/>
      <c r="G278" s="2">
        <v>593</v>
      </c>
    </row>
    <row r="279" spans="1:7" x14ac:dyDescent="0.3">
      <c r="B279" s="2" t="s">
        <v>12</v>
      </c>
      <c r="C279" s="2">
        <v>0.68937273906218</v>
      </c>
      <c r="D279" s="2">
        <v>24.421083237033972</v>
      </c>
      <c r="E279" s="2">
        <f t="shared" si="18"/>
        <v>9.0358007977025689</v>
      </c>
      <c r="F279" s="2"/>
      <c r="G279" s="2">
        <v>505</v>
      </c>
    </row>
    <row r="280" spans="1:7" x14ac:dyDescent="0.3">
      <c r="B280" s="2" t="s">
        <v>20</v>
      </c>
      <c r="C280" s="2">
        <v>0.98696334721179446</v>
      </c>
      <c r="D280" s="2">
        <v>30.339733347107277</v>
      </c>
      <c r="E280" s="2">
        <f t="shared" si="18"/>
        <v>11.225701338429692</v>
      </c>
      <c r="F280" s="2"/>
      <c r="G280" s="2">
        <v>723</v>
      </c>
    </row>
    <row r="281" spans="1:7" x14ac:dyDescent="0.3">
      <c r="B281" s="2" t="s">
        <v>37</v>
      </c>
      <c r="C281" s="2">
        <v>1.2859190498942052</v>
      </c>
      <c r="D281" s="2">
        <v>33.134742737175586</v>
      </c>
      <c r="E281" s="2">
        <f t="shared" si="18"/>
        <v>12.259854812754966</v>
      </c>
      <c r="F281" s="2"/>
      <c r="G281" s="2">
        <v>942</v>
      </c>
    </row>
    <row r="282" spans="1:7" x14ac:dyDescent="0.3">
      <c r="B282" s="2" t="s">
        <v>27</v>
      </c>
      <c r="C282" s="2">
        <v>0.64568971401269537</v>
      </c>
      <c r="D282" s="2">
        <v>24.242570573637405</v>
      </c>
      <c r="E282" s="2">
        <f t="shared" si="18"/>
        <v>8.9697511122458398</v>
      </c>
      <c r="F282" s="2"/>
      <c r="G282" s="2">
        <v>473</v>
      </c>
    </row>
    <row r="283" spans="1:7" x14ac:dyDescent="0.3">
      <c r="B283" s="2" t="s">
        <v>110</v>
      </c>
      <c r="C283" s="2">
        <v>1.1849020544672719</v>
      </c>
      <c r="D283" s="2">
        <v>32.394282480954544</v>
      </c>
      <c r="E283" s="2">
        <f t="shared" si="18"/>
        <v>11.985884517953181</v>
      </c>
      <c r="F283" s="2"/>
      <c r="G283" s="2">
        <v>868</v>
      </c>
    </row>
    <row r="284" spans="1:7" x14ac:dyDescent="0.3">
      <c r="B284" s="2" t="s">
        <v>98</v>
      </c>
      <c r="C284" s="2">
        <v>0.48870384274110984</v>
      </c>
      <c r="D284" s="2">
        <v>20.47554238643092</v>
      </c>
      <c r="E284" s="2">
        <f t="shared" si="18"/>
        <v>7.5759506829794407</v>
      </c>
      <c r="F284" s="2"/>
      <c r="G284" s="2">
        <v>358</v>
      </c>
    </row>
    <row r="285" spans="1:7" x14ac:dyDescent="0.3">
      <c r="B285" s="2" t="s">
        <v>99</v>
      </c>
      <c r="C285" s="2">
        <v>0.64022933588150976</v>
      </c>
      <c r="D285" s="2">
        <v>23.491641796142776</v>
      </c>
      <c r="E285" s="2">
        <f t="shared" si="18"/>
        <v>8.6919074645728269</v>
      </c>
      <c r="F285" s="2"/>
      <c r="G285" s="2">
        <v>469</v>
      </c>
    </row>
    <row r="286" spans="1:7" x14ac:dyDescent="0.3">
      <c r="B286" s="2" t="s">
        <v>100</v>
      </c>
      <c r="C286" s="2">
        <v>0.54603781311855837</v>
      </c>
      <c r="D286" s="2">
        <v>21.697510694156634</v>
      </c>
      <c r="E286" s="2">
        <f t="shared" si="18"/>
        <v>8.0280789568379536</v>
      </c>
      <c r="F286" s="2"/>
      <c r="G286" s="2">
        <v>400</v>
      </c>
    </row>
    <row r="287" spans="1:7" x14ac:dyDescent="0.3">
      <c r="B287" s="2" t="s">
        <v>100</v>
      </c>
      <c r="C287" s="2">
        <v>0.86683502832571158</v>
      </c>
      <c r="D287" s="2">
        <v>27.090811518085879</v>
      </c>
      <c r="E287" s="2">
        <f t="shared" si="18"/>
        <v>10.023600261691774</v>
      </c>
      <c r="F287" s="2"/>
      <c r="G287" s="2">
        <v>635</v>
      </c>
    </row>
    <row r="288" spans="1:7" x14ac:dyDescent="0.3">
      <c r="B288" s="2" t="s">
        <v>101</v>
      </c>
      <c r="C288" s="2">
        <v>0.6101972561599891</v>
      </c>
      <c r="D288" s="2">
        <v>22.985335729547309</v>
      </c>
      <c r="E288" s="2">
        <f t="shared" si="18"/>
        <v>8.5045742199325041</v>
      </c>
      <c r="F288" s="2"/>
      <c r="G288" s="2">
        <v>447</v>
      </c>
    </row>
    <row r="289" spans="1:7" x14ac:dyDescent="0.3">
      <c r="B289" s="2" t="s">
        <v>102</v>
      </c>
      <c r="C289" s="2">
        <v>0.6470548085454918</v>
      </c>
      <c r="D289" s="2">
        <v>23.546914592712696</v>
      </c>
      <c r="E289" s="2">
        <f t="shared" si="18"/>
        <v>8.7123583993036977</v>
      </c>
      <c r="F289" s="2"/>
      <c r="G289" s="2">
        <v>474</v>
      </c>
    </row>
    <row r="290" spans="1:7" x14ac:dyDescent="0.3">
      <c r="B290" s="2" t="s">
        <v>103</v>
      </c>
      <c r="C290" s="2">
        <v>0.69619821172616203</v>
      </c>
      <c r="D290" s="2">
        <v>24.645569010438077</v>
      </c>
      <c r="E290" s="2">
        <f t="shared" si="18"/>
        <v>9.1188605338620885</v>
      </c>
      <c r="F290" s="2"/>
      <c r="G290" s="2">
        <v>510</v>
      </c>
    </row>
    <row r="291" spans="1:7" x14ac:dyDescent="0.3">
      <c r="B291" s="2" t="s">
        <v>104</v>
      </c>
      <c r="C291" s="2">
        <v>1.2558869701726845</v>
      </c>
      <c r="D291" s="2">
        <v>33.019215495948323</v>
      </c>
      <c r="E291" s="2">
        <f t="shared" si="18"/>
        <v>12.21710973350088</v>
      </c>
      <c r="F291" s="2"/>
      <c r="G291" s="2">
        <v>920</v>
      </c>
    </row>
    <row r="292" spans="1:7" x14ac:dyDescent="0.3">
      <c r="B292" s="9" t="s">
        <v>123</v>
      </c>
      <c r="C292" s="9"/>
      <c r="D292" s="9"/>
      <c r="E292" s="2"/>
      <c r="F292" s="9">
        <v>1060.1627623532286</v>
      </c>
      <c r="G292" s="2"/>
    </row>
    <row r="293" spans="1:7" x14ac:dyDescent="0.3">
      <c r="E293" s="2">
        <f>AVERAGE(E276:E291)</f>
        <v>9.7133336181948771</v>
      </c>
    </row>
    <row r="294" spans="1:7" x14ac:dyDescent="0.3">
      <c r="B294" s="2" t="s">
        <v>0</v>
      </c>
      <c r="C294" s="2" t="s">
        <v>2</v>
      </c>
      <c r="D294" s="2" t="s">
        <v>3</v>
      </c>
      <c r="E294" s="2"/>
      <c r="F294" s="2" t="s">
        <v>106</v>
      </c>
      <c r="G294" s="2" t="s">
        <v>107</v>
      </c>
    </row>
    <row r="295" spans="1:7" x14ac:dyDescent="0.3">
      <c r="A295" t="s">
        <v>124</v>
      </c>
      <c r="B295" s="2" t="s">
        <v>4</v>
      </c>
      <c r="C295" s="2">
        <v>0.54065463047148987</v>
      </c>
      <c r="D295" s="2">
        <v>20.679280191848129</v>
      </c>
      <c r="E295" s="2">
        <f>D295*0.37</f>
        <v>7.6513336709838073</v>
      </c>
      <c r="F295" s="2"/>
      <c r="G295" s="2">
        <v>333</v>
      </c>
    </row>
    <row r="296" spans="1:7" x14ac:dyDescent="0.3">
      <c r="B296" s="2" t="s">
        <v>5</v>
      </c>
      <c r="C296" s="2">
        <v>0.67541239121963892</v>
      </c>
      <c r="D296" s="2">
        <v>24.817051778969589</v>
      </c>
      <c r="E296" s="2">
        <f t="shared" ref="E296:E310" si="19">D296*0.37</f>
        <v>9.1823091582187484</v>
      </c>
      <c r="F296" s="2"/>
      <c r="G296" s="2">
        <v>416</v>
      </c>
    </row>
    <row r="297" spans="1:7" x14ac:dyDescent="0.3">
      <c r="B297" s="2" t="s">
        <v>19</v>
      </c>
      <c r="C297" s="2">
        <v>0.5909858423171841</v>
      </c>
      <c r="D297" s="2">
        <v>21.312894352082818</v>
      </c>
      <c r="E297" s="2">
        <f t="shared" si="19"/>
        <v>7.8857709102706428</v>
      </c>
      <c r="F297" s="2"/>
      <c r="G297" s="2">
        <v>364</v>
      </c>
    </row>
    <row r="298" spans="1:7" x14ac:dyDescent="0.3">
      <c r="B298" s="2" t="s">
        <v>9</v>
      </c>
      <c r="C298" s="2">
        <v>0.77932198986881407</v>
      </c>
      <c r="D298" s="2">
        <v>22.654175034123842</v>
      </c>
      <c r="E298" s="2">
        <f t="shared" si="19"/>
        <v>8.3820447626258208</v>
      </c>
      <c r="F298" s="2"/>
      <c r="G298" s="2">
        <v>480</v>
      </c>
    </row>
    <row r="299" spans="1:7" x14ac:dyDescent="0.3">
      <c r="B299" s="2" t="s">
        <v>10</v>
      </c>
      <c r="C299" s="2">
        <v>0.67541239121963892</v>
      </c>
      <c r="D299" s="2">
        <v>21.733468670318373</v>
      </c>
      <c r="E299" s="2">
        <f t="shared" si="19"/>
        <v>8.0413834080177988</v>
      </c>
      <c r="F299" s="2"/>
      <c r="G299" s="2">
        <v>416</v>
      </c>
    </row>
    <row r="300" spans="1:7" x14ac:dyDescent="0.3">
      <c r="B300" s="2" t="s">
        <v>11</v>
      </c>
      <c r="C300" s="2">
        <v>1.1527471100142876</v>
      </c>
      <c r="D300" s="2">
        <v>28.993274495655918</v>
      </c>
      <c r="E300" s="2">
        <f t="shared" si="19"/>
        <v>10.727511563392689</v>
      </c>
      <c r="F300" s="2"/>
      <c r="G300" s="2">
        <v>710</v>
      </c>
    </row>
    <row r="301" spans="1:7" x14ac:dyDescent="0.3">
      <c r="B301" s="2" t="s">
        <v>22</v>
      </c>
      <c r="C301" s="2">
        <v>0.90596181322249636</v>
      </c>
      <c r="D301" s="2">
        <v>25.778607595466898</v>
      </c>
      <c r="E301" s="2">
        <f t="shared" si="19"/>
        <v>9.5380848103227525</v>
      </c>
      <c r="F301" s="2"/>
      <c r="G301" s="2">
        <v>558</v>
      </c>
    </row>
    <row r="302" spans="1:7" x14ac:dyDescent="0.3">
      <c r="B302" s="2" t="s">
        <v>110</v>
      </c>
      <c r="C302" s="2">
        <v>0.97415248733601767</v>
      </c>
      <c r="D302" s="2">
        <v>26.848146296137582</v>
      </c>
      <c r="E302" s="2">
        <f t="shared" si="19"/>
        <v>9.933814129570905</v>
      </c>
      <c r="F302" s="2"/>
      <c r="G302" s="2">
        <v>600</v>
      </c>
    </row>
    <row r="303" spans="1:7" x14ac:dyDescent="0.3">
      <c r="B303" s="2" t="s">
        <v>98</v>
      </c>
      <c r="C303" s="2">
        <v>0.84751266398233538</v>
      </c>
      <c r="D303" s="2">
        <v>25.017976543537259</v>
      </c>
      <c r="E303" s="2">
        <f t="shared" si="19"/>
        <v>9.2566513211087855</v>
      </c>
      <c r="F303" s="2"/>
      <c r="G303" s="2">
        <v>522</v>
      </c>
    </row>
    <row r="304" spans="1:7" x14ac:dyDescent="0.3">
      <c r="B304" s="2" t="s">
        <v>99</v>
      </c>
      <c r="C304" s="2">
        <v>0.65105857903623854</v>
      </c>
      <c r="D304" s="2">
        <v>21.699512584601759</v>
      </c>
      <c r="E304" s="2">
        <f t="shared" si="19"/>
        <v>8.0288196563026517</v>
      </c>
      <c r="F304" s="2"/>
      <c r="G304" s="2">
        <v>401</v>
      </c>
    </row>
    <row r="305" spans="1:7" x14ac:dyDescent="0.3">
      <c r="B305" s="2" t="s">
        <v>100</v>
      </c>
      <c r="C305" s="2">
        <v>1.3897908819327185</v>
      </c>
      <c r="D305" s="2">
        <v>32.246926382566166</v>
      </c>
      <c r="E305" s="2">
        <f t="shared" si="19"/>
        <v>11.931362761549481</v>
      </c>
      <c r="F305" s="2"/>
      <c r="G305" s="2">
        <v>856</v>
      </c>
    </row>
    <row r="306" spans="1:7" x14ac:dyDescent="0.3">
      <c r="B306" s="2" t="s">
        <v>101</v>
      </c>
      <c r="C306" s="2">
        <v>0.96441096246265745</v>
      </c>
      <c r="D306" s="2">
        <v>26.644689331097151</v>
      </c>
      <c r="E306" s="2">
        <f t="shared" si="19"/>
        <v>9.8585350525059461</v>
      </c>
      <c r="F306" s="2"/>
      <c r="G306" s="2">
        <v>594</v>
      </c>
    </row>
    <row r="307" spans="1:7" x14ac:dyDescent="0.3">
      <c r="B307" s="2" t="s">
        <v>102</v>
      </c>
      <c r="C307" s="2">
        <v>0.85075983894012208</v>
      </c>
      <c r="D307" s="2">
        <v>24.876175269312014</v>
      </c>
      <c r="E307" s="2">
        <f t="shared" si="19"/>
        <v>9.2041848496454453</v>
      </c>
      <c r="F307" s="2"/>
      <c r="G307" s="2">
        <v>524</v>
      </c>
    </row>
    <row r="308" spans="1:7" x14ac:dyDescent="0.3">
      <c r="B308" s="2" t="s">
        <v>103</v>
      </c>
      <c r="C308" s="2">
        <v>1.2436680088323158</v>
      </c>
      <c r="D308" s="2">
        <v>30.298412641567097</v>
      </c>
      <c r="E308" s="2">
        <f t="shared" si="19"/>
        <v>11.210412677379825</v>
      </c>
      <c r="F308" s="2"/>
      <c r="G308" s="2">
        <v>766</v>
      </c>
    </row>
    <row r="309" spans="1:7" x14ac:dyDescent="0.3">
      <c r="B309" s="2" t="s">
        <v>112</v>
      </c>
      <c r="C309" s="2">
        <v>1.0537082738017924</v>
      </c>
      <c r="D309" s="2">
        <v>27.98413637532887</v>
      </c>
      <c r="E309" s="2">
        <f t="shared" si="19"/>
        <v>10.354130458871682</v>
      </c>
      <c r="F309" s="2"/>
      <c r="G309" s="2">
        <v>649</v>
      </c>
    </row>
    <row r="310" spans="1:7" x14ac:dyDescent="0.3">
      <c r="B310" s="2" t="s">
        <v>113</v>
      </c>
      <c r="C310" s="2">
        <v>1.1722301597610079</v>
      </c>
      <c r="D310" s="2">
        <v>29.662143737463207</v>
      </c>
      <c r="E310" s="2">
        <f t="shared" si="19"/>
        <v>10.974993182861386</v>
      </c>
      <c r="F310" s="2"/>
      <c r="G310" s="2">
        <v>722</v>
      </c>
    </row>
    <row r="311" spans="1:7" x14ac:dyDescent="0.3">
      <c r="B311" s="9" t="s">
        <v>125</v>
      </c>
      <c r="C311" s="9"/>
      <c r="D311" s="9"/>
      <c r="E311" s="2"/>
      <c r="F311" s="9">
        <v>1064.5777509024699</v>
      </c>
      <c r="G311" s="2"/>
    </row>
    <row r="312" spans="1:7" x14ac:dyDescent="0.3">
      <c r="E312" s="2">
        <f>AVERAGE(E295:E310)</f>
        <v>9.510083898351775</v>
      </c>
    </row>
    <row r="313" spans="1:7" x14ac:dyDescent="0.3">
      <c r="B313" s="2" t="s">
        <v>0</v>
      </c>
      <c r="C313" s="2" t="s">
        <v>2</v>
      </c>
      <c r="D313" s="2" t="s">
        <v>3</v>
      </c>
      <c r="E313" s="2"/>
      <c r="F313" s="2" t="s">
        <v>106</v>
      </c>
      <c r="G313" s="2" t="s">
        <v>107</v>
      </c>
    </row>
    <row r="314" spans="1:7" x14ac:dyDescent="0.3">
      <c r="A314" t="s">
        <v>126</v>
      </c>
      <c r="B314" s="2" t="s">
        <v>5</v>
      </c>
      <c r="C314" s="2">
        <v>1.2614759268343962</v>
      </c>
      <c r="D314" s="2">
        <v>29.116097030092305</v>
      </c>
      <c r="E314" s="2">
        <f>D314*0.37</f>
        <v>10.772955901134154</v>
      </c>
      <c r="F314" s="2"/>
      <c r="G314" s="2">
        <v>720</v>
      </c>
    </row>
    <row r="315" spans="1:7" x14ac:dyDescent="0.3">
      <c r="B315" s="2" t="s">
        <v>7</v>
      </c>
      <c r="C315" s="2">
        <v>0.55014366809166726</v>
      </c>
      <c r="D315" s="2">
        <v>18.913471584588073</v>
      </c>
      <c r="E315" s="2">
        <f t="shared" ref="E315:E336" si="20">D315*0.37</f>
        <v>6.9979844862975868</v>
      </c>
      <c r="F315" s="2"/>
      <c r="G315" s="2">
        <v>314</v>
      </c>
    </row>
    <row r="316" spans="1:7" x14ac:dyDescent="0.3">
      <c r="B316" s="2" t="s">
        <v>8</v>
      </c>
      <c r="C316" s="2">
        <v>0.89880159786950731</v>
      </c>
      <c r="D316" s="2">
        <v>24.114380375177369</v>
      </c>
      <c r="E316" s="2">
        <f t="shared" si="20"/>
        <v>8.9223207388156265</v>
      </c>
      <c r="F316" s="2"/>
      <c r="G316" s="2">
        <v>513</v>
      </c>
    </row>
    <row r="317" spans="1:7" x14ac:dyDescent="0.3">
      <c r="B317" s="2" t="s">
        <v>13</v>
      </c>
      <c r="C317" s="2">
        <v>0.77090195528768657</v>
      </c>
      <c r="D317" s="2">
        <v>22.313934402423083</v>
      </c>
      <c r="E317" s="2">
        <f t="shared" si="20"/>
        <v>8.256155728896541</v>
      </c>
      <c r="F317" s="2"/>
      <c r="G317" s="2">
        <v>440</v>
      </c>
    </row>
    <row r="318" spans="1:7" x14ac:dyDescent="0.3">
      <c r="B318" s="2" t="s">
        <v>102</v>
      </c>
      <c r="C318" s="2">
        <v>1.2930128250052562</v>
      </c>
      <c r="D318" s="2">
        <v>29.697165688629482</v>
      </c>
      <c r="E318" s="2">
        <f t="shared" si="20"/>
        <v>10.987951304792908</v>
      </c>
      <c r="F318" s="2"/>
      <c r="G318" s="2">
        <v>738</v>
      </c>
    </row>
    <row r="319" spans="1:7" x14ac:dyDescent="0.3">
      <c r="B319" s="2" t="s">
        <v>103</v>
      </c>
      <c r="C319" s="2">
        <v>1.1668652323218165</v>
      </c>
      <c r="D319" s="2">
        <v>28.177505657693352</v>
      </c>
      <c r="E319" s="2">
        <f t="shared" si="20"/>
        <v>10.42567709334654</v>
      </c>
      <c r="F319" s="2"/>
      <c r="G319" s="2">
        <v>666</v>
      </c>
    </row>
    <row r="320" spans="1:7" x14ac:dyDescent="0.3">
      <c r="B320" s="2" t="s">
        <v>104</v>
      </c>
      <c r="C320" s="2">
        <v>0.6973158595556801</v>
      </c>
      <c r="D320" s="2">
        <v>21.650053090781515</v>
      </c>
      <c r="E320" s="2">
        <f t="shared" si="20"/>
        <v>8.010519643589161</v>
      </c>
      <c r="F320" s="2"/>
      <c r="G320" s="2">
        <v>398</v>
      </c>
    </row>
    <row r="321" spans="2:7" x14ac:dyDescent="0.3">
      <c r="B321" s="2" t="s">
        <v>111</v>
      </c>
      <c r="C321" s="2">
        <v>0.93734669563389161</v>
      </c>
      <c r="D321" s="2">
        <v>24.893725573586316</v>
      </c>
      <c r="E321" s="2">
        <f t="shared" si="20"/>
        <v>9.2106784622269373</v>
      </c>
      <c r="F321" s="2"/>
      <c r="G321" s="2">
        <v>535</v>
      </c>
    </row>
    <row r="322" spans="2:7" x14ac:dyDescent="0.3">
      <c r="B322" s="2" t="s">
        <v>112</v>
      </c>
      <c r="C322" s="2">
        <v>1.3893755694162169</v>
      </c>
      <c r="D322" s="2">
        <v>30.574515987715042</v>
      </c>
      <c r="E322" s="2">
        <f t="shared" si="20"/>
        <v>11.312570915454565</v>
      </c>
      <c r="F322" s="2"/>
      <c r="G322" s="2">
        <v>793</v>
      </c>
    </row>
    <row r="323" spans="2:7" x14ac:dyDescent="0.3">
      <c r="B323" s="2" t="s">
        <v>113</v>
      </c>
      <c r="C323" s="2">
        <v>1.6171420562057608</v>
      </c>
      <c r="D323" s="2">
        <v>32.937656002751424</v>
      </c>
      <c r="E323" s="2">
        <f t="shared" si="20"/>
        <v>12.186932721018026</v>
      </c>
      <c r="F323" s="2"/>
      <c r="G323" s="2">
        <v>923</v>
      </c>
    </row>
    <row r="324" spans="2:7" x14ac:dyDescent="0.3">
      <c r="B324" s="2" t="s">
        <v>114</v>
      </c>
      <c r="C324" s="2">
        <v>1.3963837690097414</v>
      </c>
      <c r="D324" s="2">
        <v>30.248527021205369</v>
      </c>
      <c r="E324" s="2">
        <f t="shared" si="20"/>
        <v>11.191954997845986</v>
      </c>
      <c r="F324" s="2"/>
      <c r="G324" s="2">
        <v>797</v>
      </c>
    </row>
    <row r="325" spans="2:7" x14ac:dyDescent="0.3">
      <c r="B325" s="2" t="s">
        <v>127</v>
      </c>
      <c r="C325" s="2">
        <v>1.1002873361833345</v>
      </c>
      <c r="D325" s="2">
        <v>27.357458786284916</v>
      </c>
      <c r="E325" s="2">
        <f t="shared" si="20"/>
        <v>10.122259750925419</v>
      </c>
      <c r="F325" s="2"/>
      <c r="G325" s="2">
        <v>628</v>
      </c>
    </row>
    <row r="326" spans="2:7" x14ac:dyDescent="0.3">
      <c r="B326" s="2" t="s">
        <v>128</v>
      </c>
      <c r="C326" s="2">
        <v>1.2457074777489663</v>
      </c>
      <c r="D326" s="2">
        <v>28.738053955723267</v>
      </c>
      <c r="E326" s="2">
        <f t="shared" si="20"/>
        <v>10.633079963617609</v>
      </c>
      <c r="F326" s="2"/>
      <c r="G326" s="2">
        <v>711</v>
      </c>
    </row>
    <row r="327" spans="2:7" x14ac:dyDescent="0.3">
      <c r="B327" s="2" t="s">
        <v>129</v>
      </c>
      <c r="C327" s="2">
        <v>1.0775106875043801</v>
      </c>
      <c r="D327" s="2">
        <v>26.858064683248443</v>
      </c>
      <c r="E327" s="2">
        <f t="shared" si="20"/>
        <v>9.9374839328019231</v>
      </c>
      <c r="F327" s="2"/>
      <c r="G327" s="2">
        <v>615</v>
      </c>
    </row>
    <row r="328" spans="2:7" x14ac:dyDescent="0.3">
      <c r="B328" s="2" t="s">
        <v>130</v>
      </c>
      <c r="C328" s="2">
        <v>1.2965169248020183</v>
      </c>
      <c r="D328" s="2">
        <v>29.499636549099904</v>
      </c>
      <c r="E328" s="2">
        <f t="shared" si="20"/>
        <v>10.914865523166965</v>
      </c>
      <c r="F328" s="2"/>
      <c r="G328" s="2">
        <v>740</v>
      </c>
    </row>
    <row r="329" spans="2:7" x14ac:dyDescent="0.3">
      <c r="B329" s="2" t="s">
        <v>131</v>
      </c>
      <c r="C329" s="2">
        <v>1.0950311864881912</v>
      </c>
      <c r="D329" s="2">
        <v>27.215748517724172</v>
      </c>
      <c r="E329" s="2">
        <f t="shared" si="20"/>
        <v>10.069826951557944</v>
      </c>
      <c r="F329" s="2"/>
      <c r="G329" s="2">
        <v>625</v>
      </c>
    </row>
    <row r="330" spans="2:7" x14ac:dyDescent="0.3">
      <c r="B330" s="2" t="s">
        <v>132</v>
      </c>
      <c r="C330" s="2">
        <v>0.84098395122293079</v>
      </c>
      <c r="D330" s="2">
        <v>23.385461436207422</v>
      </c>
      <c r="E330" s="2">
        <f t="shared" si="20"/>
        <v>8.6526207313967465</v>
      </c>
      <c r="F330" s="2"/>
      <c r="G330" s="2">
        <v>480</v>
      </c>
    </row>
    <row r="331" spans="2:7" x14ac:dyDescent="0.3">
      <c r="B331" s="2" t="s">
        <v>133</v>
      </c>
      <c r="C331" s="2">
        <v>0.87076879949540964</v>
      </c>
      <c r="D331" s="2">
        <v>24.078837190154548</v>
      </c>
      <c r="E331" s="2">
        <f t="shared" si="20"/>
        <v>8.909169760357182</v>
      </c>
      <c r="F331" s="2"/>
      <c r="G331" s="2">
        <v>497</v>
      </c>
    </row>
    <row r="332" spans="2:7" x14ac:dyDescent="0.3">
      <c r="B332" s="2" t="s">
        <v>134</v>
      </c>
      <c r="C332" s="2">
        <v>1.0967832363865722</v>
      </c>
      <c r="D332" s="2">
        <v>26.862434269686929</v>
      </c>
      <c r="E332" s="2">
        <f t="shared" si="20"/>
        <v>9.939100679784163</v>
      </c>
      <c r="F332" s="2"/>
      <c r="G332" s="2">
        <v>626</v>
      </c>
    </row>
    <row r="333" spans="2:7" x14ac:dyDescent="0.3">
      <c r="B333" s="2" t="s">
        <v>135</v>
      </c>
      <c r="C333" s="2">
        <v>0.95837129441446489</v>
      </c>
      <c r="D333" s="2">
        <v>25.330508083832878</v>
      </c>
      <c r="E333" s="2">
        <f t="shared" si="20"/>
        <v>9.3722879910181653</v>
      </c>
      <c r="F333" s="2"/>
      <c r="G333" s="2">
        <v>547</v>
      </c>
    </row>
    <row r="334" spans="2:7" x14ac:dyDescent="0.3">
      <c r="B334" s="2" t="s">
        <v>136</v>
      </c>
      <c r="C334" s="2">
        <v>1.1528488331347677</v>
      </c>
      <c r="D334" s="2">
        <v>28.059778174621044</v>
      </c>
      <c r="E334" s="2">
        <f t="shared" si="20"/>
        <v>10.382117924609787</v>
      </c>
      <c r="F334" s="2"/>
      <c r="G334" s="2">
        <v>658</v>
      </c>
    </row>
    <row r="335" spans="2:7" x14ac:dyDescent="0.3">
      <c r="B335" s="2" t="s">
        <v>137</v>
      </c>
      <c r="C335" s="2">
        <v>0.87427289929217189</v>
      </c>
      <c r="D335" s="2">
        <v>24.225338717946943</v>
      </c>
      <c r="E335" s="2">
        <f t="shared" si="20"/>
        <v>8.963375325640369</v>
      </c>
      <c r="F335" s="2"/>
      <c r="G335" s="2">
        <v>499</v>
      </c>
    </row>
    <row r="336" spans="2:7" x14ac:dyDescent="0.3">
      <c r="B336" s="2" t="s">
        <v>138</v>
      </c>
      <c r="C336" s="2">
        <v>1.1528488331347677</v>
      </c>
      <c r="D336" s="2">
        <v>27.956795004760259</v>
      </c>
      <c r="E336" s="2">
        <f t="shared" si="20"/>
        <v>10.344014151761296</v>
      </c>
      <c r="F336" s="2"/>
      <c r="G336" s="2">
        <v>658</v>
      </c>
    </row>
    <row r="337" spans="1:7" x14ac:dyDescent="0.3">
      <c r="B337" s="9" t="s">
        <v>139</v>
      </c>
      <c r="C337" s="9"/>
      <c r="D337" s="9"/>
      <c r="E337" s="2"/>
      <c r="F337" s="9">
        <v>1106.8749168873444</v>
      </c>
      <c r="G337" s="2"/>
    </row>
    <row r="338" spans="1:7" x14ac:dyDescent="0.3">
      <c r="E338" s="2">
        <f>AVERAGE(E314:E336)</f>
        <v>9.8485175947850241</v>
      </c>
    </row>
    <row r="339" spans="1:7" x14ac:dyDescent="0.3">
      <c r="B339" s="2" t="s">
        <v>0</v>
      </c>
      <c r="C339" s="2" t="s">
        <v>2</v>
      </c>
      <c r="D339" s="2" t="s">
        <v>3</v>
      </c>
      <c r="E339" s="2"/>
      <c r="F339" s="2" t="s">
        <v>106</v>
      </c>
      <c r="G339" s="2" t="s">
        <v>107</v>
      </c>
    </row>
    <row r="340" spans="1:7" x14ac:dyDescent="0.3">
      <c r="A340" t="s">
        <v>140</v>
      </c>
      <c r="B340" s="2" t="s">
        <v>11</v>
      </c>
      <c r="C340" s="2">
        <v>1.2387061646049924</v>
      </c>
      <c r="D340" s="2">
        <v>31.582078195991734</v>
      </c>
      <c r="E340" s="2">
        <f>D340*0.37</f>
        <v>11.685368932516942</v>
      </c>
      <c r="F340" s="2"/>
      <c r="G340" s="2">
        <v>728</v>
      </c>
    </row>
    <row r="341" spans="1:7" x14ac:dyDescent="0.3">
      <c r="B341" s="2" t="s">
        <v>15</v>
      </c>
      <c r="C341" s="2">
        <v>0.94604481802249407</v>
      </c>
      <c r="D341" s="2">
        <v>26.14193801770223</v>
      </c>
      <c r="E341" s="2">
        <f t="shared" ref="E341:E352" si="21">D341*0.37</f>
        <v>9.6725170665498243</v>
      </c>
      <c r="F341" s="2"/>
      <c r="G341" s="2">
        <v>556</v>
      </c>
    </row>
    <row r="342" spans="1:7" x14ac:dyDescent="0.3">
      <c r="B342" s="2" t="s">
        <v>14</v>
      </c>
      <c r="C342" s="2">
        <v>1.1961681781831175</v>
      </c>
      <c r="D342" s="2">
        <v>28.97121087358142</v>
      </c>
      <c r="E342" s="2">
        <f t="shared" si="21"/>
        <v>10.719348023225125</v>
      </c>
      <c r="F342" s="2"/>
      <c r="G342" s="2">
        <v>703</v>
      </c>
    </row>
    <row r="343" spans="1:7" x14ac:dyDescent="0.3">
      <c r="B343" s="2" t="s">
        <v>110</v>
      </c>
      <c r="C343" s="2">
        <v>0.94604481802249407</v>
      </c>
      <c r="D343" s="2">
        <v>25.735994143493237</v>
      </c>
      <c r="E343" s="2">
        <f t="shared" si="21"/>
        <v>9.5223178330924974</v>
      </c>
      <c r="F343" s="2"/>
      <c r="G343" s="2">
        <v>556</v>
      </c>
    </row>
    <row r="344" spans="1:7" x14ac:dyDescent="0.3">
      <c r="B344" s="2" t="s">
        <v>98</v>
      </c>
      <c r="C344" s="2">
        <v>1.4292763437749911</v>
      </c>
      <c r="D344" s="2">
        <v>31.15241091394941</v>
      </c>
      <c r="E344" s="2">
        <f t="shared" si="21"/>
        <v>11.526392038161282</v>
      </c>
      <c r="F344" s="2"/>
      <c r="G344" s="2">
        <v>840</v>
      </c>
    </row>
    <row r="345" spans="1:7" x14ac:dyDescent="0.3">
      <c r="B345" s="2" t="s">
        <v>99</v>
      </c>
      <c r="C345" s="2">
        <v>1.2319000867774923</v>
      </c>
      <c r="D345" s="2">
        <v>28.933150918276827</v>
      </c>
      <c r="E345" s="2">
        <f t="shared" si="21"/>
        <v>10.705265839762426</v>
      </c>
      <c r="F345" s="2"/>
      <c r="G345" s="2">
        <v>724</v>
      </c>
    </row>
    <row r="346" spans="1:7" x14ac:dyDescent="0.3">
      <c r="B346" s="2" t="s">
        <v>100</v>
      </c>
      <c r="C346" s="2">
        <v>1.0617481410899934</v>
      </c>
      <c r="D346" s="2">
        <v>27.449454385816814</v>
      </c>
      <c r="E346" s="2">
        <f t="shared" si="21"/>
        <v>10.15629812275222</v>
      </c>
      <c r="F346" s="2"/>
      <c r="G346" s="2">
        <v>624</v>
      </c>
    </row>
    <row r="347" spans="1:7" x14ac:dyDescent="0.3">
      <c r="B347" s="2" t="s">
        <v>101</v>
      </c>
      <c r="C347" s="2">
        <v>1.4837249663949907</v>
      </c>
      <c r="D347" s="2">
        <v>32.47685935538081</v>
      </c>
      <c r="E347" s="2">
        <f t="shared" si="21"/>
        <v>12.016437961490899</v>
      </c>
      <c r="F347" s="2"/>
      <c r="G347" s="2">
        <v>872</v>
      </c>
    </row>
    <row r="348" spans="1:7" x14ac:dyDescent="0.3">
      <c r="B348" s="2" t="s">
        <v>102</v>
      </c>
      <c r="C348" s="2">
        <v>0.75717615830937024</v>
      </c>
      <c r="D348" s="2">
        <v>23.130658064440013</v>
      </c>
      <c r="E348" s="2">
        <f t="shared" si="21"/>
        <v>8.5583434838428047</v>
      </c>
      <c r="F348" s="2"/>
      <c r="G348" s="2">
        <v>445</v>
      </c>
    </row>
    <row r="349" spans="1:7" x14ac:dyDescent="0.3">
      <c r="B349" s="2" t="s">
        <v>103</v>
      </c>
      <c r="C349" s="2">
        <v>0.92732810399686927</v>
      </c>
      <c r="D349" s="2">
        <v>25.561222888750596</v>
      </c>
      <c r="E349" s="2">
        <f t="shared" si="21"/>
        <v>9.4576524688377201</v>
      </c>
      <c r="F349" s="2"/>
      <c r="G349" s="2">
        <v>545</v>
      </c>
    </row>
    <row r="350" spans="1:7" x14ac:dyDescent="0.3">
      <c r="B350" s="2" t="s">
        <v>104</v>
      </c>
      <c r="C350" s="2">
        <v>1.0413299076074936</v>
      </c>
      <c r="D350" s="2">
        <v>26.928344177929809</v>
      </c>
      <c r="E350" s="2">
        <f t="shared" si="21"/>
        <v>9.9634873458340287</v>
      </c>
      <c r="F350" s="2"/>
      <c r="G350" s="2">
        <v>612</v>
      </c>
    </row>
    <row r="351" spans="1:7" x14ac:dyDescent="0.3">
      <c r="B351" s="2" t="s">
        <v>111</v>
      </c>
      <c r="C351" s="2">
        <v>1.725340729271239</v>
      </c>
      <c r="D351" s="2">
        <v>34.903274116340562</v>
      </c>
      <c r="E351" s="2">
        <f t="shared" si="21"/>
        <v>12.914211423046007</v>
      </c>
      <c r="F351" s="2"/>
      <c r="G351" s="2">
        <v>1014</v>
      </c>
    </row>
    <row r="352" spans="1:7" x14ac:dyDescent="0.3">
      <c r="B352" s="2" t="s">
        <v>112</v>
      </c>
      <c r="C352" s="2">
        <v>1.2591243980874922</v>
      </c>
      <c r="D352" s="2">
        <v>29.626238756480348</v>
      </c>
      <c r="E352" s="2">
        <f t="shared" si="21"/>
        <v>10.961708339897729</v>
      </c>
      <c r="F352" s="2"/>
      <c r="G352" s="2">
        <v>740</v>
      </c>
    </row>
    <row r="353" spans="1:7" x14ac:dyDescent="0.3">
      <c r="B353" s="9" t="s">
        <v>125</v>
      </c>
      <c r="C353" s="9"/>
      <c r="D353" s="9"/>
      <c r="E353" s="2"/>
      <c r="F353" s="9">
        <v>1014.0096387093311</v>
      </c>
      <c r="G353" s="2"/>
    </row>
    <row r="354" spans="1:7" x14ac:dyDescent="0.3">
      <c r="E354" s="2">
        <f>AVERAGE(E340:E352)</f>
        <v>10.604565298385346</v>
      </c>
    </row>
    <row r="355" spans="1:7" x14ac:dyDescent="0.3">
      <c r="B355" s="2" t="s">
        <v>0</v>
      </c>
      <c r="C355" s="2" t="s">
        <v>2</v>
      </c>
      <c r="D355" s="2" t="s">
        <v>3</v>
      </c>
      <c r="E355" s="2"/>
      <c r="F355" s="2" t="s">
        <v>106</v>
      </c>
      <c r="G355" s="2" t="s">
        <v>107</v>
      </c>
    </row>
    <row r="356" spans="1:7" x14ac:dyDescent="0.3">
      <c r="A356" t="s">
        <v>141</v>
      </c>
      <c r="B356" s="2" t="s">
        <v>5</v>
      </c>
      <c r="C356" s="2">
        <v>1.0062174572137883</v>
      </c>
      <c r="D356" s="2">
        <v>23.379579391176797</v>
      </c>
      <c r="E356" s="2">
        <f>D356*0.37</f>
        <v>8.6504443747354145</v>
      </c>
      <c r="F356" s="2"/>
      <c r="G356" s="2">
        <v>458</v>
      </c>
    </row>
    <row r="357" spans="1:7" x14ac:dyDescent="0.3">
      <c r="B357" s="2" t="s">
        <v>6</v>
      </c>
      <c r="C357" s="2">
        <v>1.0084144385614164</v>
      </c>
      <c r="D357" s="2">
        <v>23.319424178449061</v>
      </c>
      <c r="E357" s="2">
        <f t="shared" ref="E357:E372" si="22">D357*0.37</f>
        <v>8.6281869460261529</v>
      </c>
      <c r="F357" s="2"/>
      <c r="G357" s="2">
        <v>459</v>
      </c>
    </row>
    <row r="358" spans="1:7" x14ac:dyDescent="0.3">
      <c r="B358" s="2" t="s">
        <v>9</v>
      </c>
      <c r="C358" s="2">
        <v>1.3181888085770153</v>
      </c>
      <c r="D358" s="2">
        <v>26.492931988455727</v>
      </c>
      <c r="E358" s="2">
        <f t="shared" si="22"/>
        <v>9.8023848357286187</v>
      </c>
      <c r="F358" s="2"/>
      <c r="G358" s="2">
        <v>600</v>
      </c>
    </row>
    <row r="359" spans="1:7" x14ac:dyDescent="0.3">
      <c r="B359" s="2" t="s">
        <v>10</v>
      </c>
      <c r="C359" s="2">
        <v>1.2610672935386777</v>
      </c>
      <c r="D359" s="2">
        <v>27.278986326654213</v>
      </c>
      <c r="E359" s="2">
        <f t="shared" si="22"/>
        <v>10.093224940862058</v>
      </c>
      <c r="F359" s="2"/>
      <c r="G359" s="2">
        <v>574</v>
      </c>
    </row>
    <row r="360" spans="1:7" x14ac:dyDescent="0.3">
      <c r="B360" s="2" t="s">
        <v>11</v>
      </c>
      <c r="C360" s="2">
        <v>1.2610672935386777</v>
      </c>
      <c r="D360" s="2">
        <v>25.876076882302964</v>
      </c>
      <c r="E360" s="2">
        <f t="shared" si="22"/>
        <v>9.5741484464520958</v>
      </c>
      <c r="F360" s="2"/>
      <c r="G360" s="2">
        <v>574</v>
      </c>
    </row>
    <row r="361" spans="1:7" x14ac:dyDescent="0.3">
      <c r="B361" s="2" t="s">
        <v>24</v>
      </c>
      <c r="C361" s="2">
        <v>1.4082650438297779</v>
      </c>
      <c r="D361" s="2">
        <v>28.177690462194278</v>
      </c>
      <c r="E361" s="2">
        <f t="shared" si="22"/>
        <v>10.425745471011883</v>
      </c>
      <c r="F361" s="2"/>
      <c r="G361" s="2">
        <v>641</v>
      </c>
    </row>
    <row r="362" spans="1:7" x14ac:dyDescent="0.3">
      <c r="B362" s="2" t="s">
        <v>28</v>
      </c>
      <c r="C362" s="2">
        <v>1.4829624096491421</v>
      </c>
      <c r="D362" s="2">
        <v>28.365357971050106</v>
      </c>
      <c r="E362" s="2">
        <f t="shared" si="22"/>
        <v>10.495182449288539</v>
      </c>
      <c r="F362" s="2"/>
      <c r="G362" s="2">
        <v>675</v>
      </c>
    </row>
    <row r="363" spans="1:7" x14ac:dyDescent="0.3">
      <c r="B363" s="2" t="s">
        <v>110</v>
      </c>
      <c r="C363" s="2">
        <v>2.1178900191137378</v>
      </c>
      <c r="D363" s="2">
        <v>34.067252522603503</v>
      </c>
      <c r="E363" s="2">
        <f t="shared" si="22"/>
        <v>12.604883433363296</v>
      </c>
      <c r="F363" s="2"/>
      <c r="G363" s="2">
        <v>964</v>
      </c>
    </row>
    <row r="364" spans="1:7" x14ac:dyDescent="0.3">
      <c r="B364" s="2" t="s">
        <v>98</v>
      </c>
      <c r="C364" s="2">
        <v>0.76894347166992549</v>
      </c>
      <c r="D364" s="2">
        <v>20.161376673028467</v>
      </c>
      <c r="E364" s="2">
        <f t="shared" si="22"/>
        <v>7.4597093690205325</v>
      </c>
      <c r="F364" s="2"/>
      <c r="G364" s="2">
        <v>350</v>
      </c>
    </row>
    <row r="365" spans="1:7" x14ac:dyDescent="0.3">
      <c r="B365" s="2" t="s">
        <v>99</v>
      </c>
      <c r="C365" s="2">
        <v>2.1178900191137378</v>
      </c>
      <c r="D365" s="2">
        <v>34.246748011185005</v>
      </c>
      <c r="E365" s="2">
        <f t="shared" si="22"/>
        <v>12.671296764138452</v>
      </c>
      <c r="F365" s="2"/>
      <c r="G365" s="2">
        <v>964</v>
      </c>
    </row>
    <row r="366" spans="1:7" x14ac:dyDescent="0.3">
      <c r="B366" s="2" t="s">
        <v>100</v>
      </c>
      <c r="C366" s="2">
        <v>1.9970560449941781</v>
      </c>
      <c r="D366" s="2">
        <v>32.672196376248273</v>
      </c>
      <c r="E366" s="2">
        <f t="shared" si="22"/>
        <v>12.088712659211861</v>
      </c>
      <c r="F366" s="2"/>
      <c r="G366" s="2">
        <v>909</v>
      </c>
    </row>
    <row r="367" spans="1:7" x14ac:dyDescent="0.3">
      <c r="B367" s="2" t="s">
        <v>101</v>
      </c>
      <c r="C367" s="2">
        <v>1.280840125667333</v>
      </c>
      <c r="D367" s="2">
        <v>26.565781439603136</v>
      </c>
      <c r="E367" s="2">
        <f t="shared" si="22"/>
        <v>9.8293391326531605</v>
      </c>
      <c r="F367" s="2"/>
      <c r="G367" s="2">
        <v>583</v>
      </c>
    </row>
    <row r="368" spans="1:7" x14ac:dyDescent="0.3">
      <c r="B368" s="2" t="s">
        <v>103</v>
      </c>
      <c r="C368" s="2">
        <v>1.7158424324977481</v>
      </c>
      <c r="D368" s="2">
        <v>30.85323619429969</v>
      </c>
      <c r="E368" s="2">
        <f t="shared" si="22"/>
        <v>11.415697391890886</v>
      </c>
      <c r="F368" s="2"/>
      <c r="G368" s="2">
        <v>781</v>
      </c>
    </row>
    <row r="369" spans="2:7" x14ac:dyDescent="0.3">
      <c r="B369" s="2" t="s">
        <v>104</v>
      </c>
      <c r="C369" s="2">
        <v>1.0018234945185314</v>
      </c>
      <c r="D369" s="2">
        <v>23.49848010033735</v>
      </c>
      <c r="E369" s="2">
        <f t="shared" si="22"/>
        <v>8.6944376371248193</v>
      </c>
      <c r="F369" s="2"/>
      <c r="G369" s="2">
        <v>456</v>
      </c>
    </row>
    <row r="370" spans="2:7" x14ac:dyDescent="0.3">
      <c r="B370" s="2" t="s">
        <v>111</v>
      </c>
      <c r="C370" s="2">
        <v>1.6147812905068435</v>
      </c>
      <c r="D370" s="2">
        <v>29.50461235535602</v>
      </c>
      <c r="E370" s="2">
        <f t="shared" si="22"/>
        <v>10.916706571481727</v>
      </c>
      <c r="F370" s="2"/>
      <c r="G370" s="2">
        <v>735</v>
      </c>
    </row>
    <row r="371" spans="2:7" x14ac:dyDescent="0.3">
      <c r="B371" s="2" t="s">
        <v>113</v>
      </c>
      <c r="C371" s="2">
        <v>0.8568227255750599</v>
      </c>
      <c r="D371" s="2">
        <v>21.612542387981264</v>
      </c>
      <c r="E371" s="2">
        <f t="shared" si="22"/>
        <v>7.9966406835530677</v>
      </c>
      <c r="F371" s="2"/>
      <c r="G371" s="2">
        <v>390</v>
      </c>
    </row>
    <row r="372" spans="2:7" x14ac:dyDescent="0.3">
      <c r="B372" s="2" t="s">
        <v>114</v>
      </c>
      <c r="C372" s="2">
        <v>1.0984906738141793</v>
      </c>
      <c r="D372" s="2">
        <v>24.273430504874899</v>
      </c>
      <c r="E372" s="2">
        <f t="shared" si="22"/>
        <v>8.9811692868037127</v>
      </c>
      <c r="F372" s="2"/>
      <c r="G372" s="2">
        <v>500</v>
      </c>
    </row>
    <row r="373" spans="2:7" x14ac:dyDescent="0.3">
      <c r="B373" s="2" t="s">
        <v>142</v>
      </c>
      <c r="C373" s="2"/>
      <c r="D373" s="2"/>
      <c r="E373" s="2">
        <f t="shared" ref="E373" si="23">D373*0.3196</f>
        <v>0</v>
      </c>
      <c r="F373" s="2">
        <v>928.92148841409005</v>
      </c>
      <c r="G373" s="2"/>
    </row>
    <row r="374" spans="2:7" x14ac:dyDescent="0.3">
      <c r="E374" s="11">
        <f>AVERAGE(E356:E372)</f>
        <v>10.019288846667429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Brain area measurements</vt:lpstr>
      <vt:lpstr>Cell number per length</vt:lpstr>
      <vt:lpstr>Cell diameter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Mathews, Paul</cp:lastModifiedBy>
  <dcterms:created xsi:type="dcterms:W3CDTF">2020-08-27T16:30:05Z</dcterms:created>
  <dcterms:modified xsi:type="dcterms:W3CDTF">2020-11-19T00:38:43Z</dcterms:modified>
</cp:coreProperties>
</file>